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GE\5. TÖÖS PROJEKTID\TA63 Tartu ÜVKA 108-20\6.TEOSTATUD TÖÖ\Tartu linna ÜVVKA tellijale 20210430\Tellijale 20211018\"/>
    </mc:Choice>
  </mc:AlternateContent>
  <xr:revisionPtr revIDLastSave="0" documentId="13_ncr:1_{B5C49A34-FFE1-484D-AB47-FBE03514A664}" xr6:coauthVersionLast="47" xr6:coauthVersionMax="47" xr10:uidLastSave="{00000000-0000-0000-0000-000000000000}"/>
  <bookViews>
    <workbookView xWindow="-28920" yWindow="-120" windowWidth="29040" windowHeight="15840" activeTab="1" xr2:uid="{3CEFF35F-D805-4CC3-A447-D7E1EE6208FE}"/>
  </bookViews>
  <sheets>
    <sheet name="Põhjavee kogused 2020" sheetId="1" r:id="rId1"/>
    <sheet name="Tartu linna ÜVVK PK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9" i="1" l="1"/>
  <c r="I139" i="1"/>
  <c r="E139" i="1"/>
  <c r="R128" i="1"/>
  <c r="M128" i="1"/>
  <c r="H128" i="1"/>
  <c r="S143" i="1"/>
  <c r="O143" i="1"/>
  <c r="K143" i="1"/>
  <c r="G143" i="1"/>
  <c r="R142" i="1"/>
  <c r="Q142" i="1"/>
  <c r="P142" i="1"/>
  <c r="N142" i="1"/>
  <c r="M142" i="1"/>
  <c r="L142" i="1"/>
  <c r="J142" i="1"/>
  <c r="I142" i="1"/>
  <c r="H142" i="1"/>
  <c r="F142" i="1"/>
  <c r="E142" i="1"/>
  <c r="D142" i="1"/>
  <c r="S141" i="1"/>
  <c r="O141" i="1"/>
  <c r="K141" i="1"/>
  <c r="G141" i="1"/>
  <c r="R140" i="1"/>
  <c r="R139" i="1" s="1"/>
  <c r="Q140" i="1"/>
  <c r="Q139" i="1" s="1"/>
  <c r="P140" i="1"/>
  <c r="P139" i="1" s="1"/>
  <c r="N140" i="1"/>
  <c r="N139" i="1" s="1"/>
  <c r="M140" i="1"/>
  <c r="L140" i="1"/>
  <c r="L139" i="1" s="1"/>
  <c r="O139" i="1" s="1"/>
  <c r="J140" i="1"/>
  <c r="J139" i="1" s="1"/>
  <c r="I140" i="1"/>
  <c r="H140" i="1"/>
  <c r="H139" i="1" s="1"/>
  <c r="K139" i="1" s="1"/>
  <c r="F140" i="1"/>
  <c r="F139" i="1" s="1"/>
  <c r="E140" i="1"/>
  <c r="D140" i="1"/>
  <c r="D139" i="1" s="1"/>
  <c r="S136" i="1"/>
  <c r="O136" i="1"/>
  <c r="K136" i="1"/>
  <c r="G136" i="1"/>
  <c r="R135" i="1"/>
  <c r="Q135" i="1"/>
  <c r="P135" i="1"/>
  <c r="N135" i="1"/>
  <c r="M135" i="1"/>
  <c r="L135" i="1"/>
  <c r="J135" i="1"/>
  <c r="I135" i="1"/>
  <c r="H135" i="1"/>
  <c r="F135" i="1"/>
  <c r="E135" i="1"/>
  <c r="D135" i="1"/>
  <c r="S134" i="1"/>
  <c r="O134" i="1"/>
  <c r="K134" i="1"/>
  <c r="G134" i="1"/>
  <c r="R133" i="1"/>
  <c r="Q133" i="1"/>
  <c r="P133" i="1"/>
  <c r="N133" i="1"/>
  <c r="M133" i="1"/>
  <c r="L133" i="1"/>
  <c r="J133" i="1"/>
  <c r="I133" i="1"/>
  <c r="H133" i="1"/>
  <c r="F133" i="1"/>
  <c r="E133" i="1"/>
  <c r="D133" i="1"/>
  <c r="S132" i="1"/>
  <c r="O132" i="1"/>
  <c r="K132" i="1"/>
  <c r="G132" i="1"/>
  <c r="R131" i="1"/>
  <c r="Q131" i="1"/>
  <c r="P131" i="1"/>
  <c r="N131" i="1"/>
  <c r="M131" i="1"/>
  <c r="L131" i="1"/>
  <c r="J131" i="1"/>
  <c r="I131" i="1"/>
  <c r="H131" i="1"/>
  <c r="F131" i="1"/>
  <c r="E131" i="1"/>
  <c r="D131" i="1"/>
  <c r="S130" i="1"/>
  <c r="O130" i="1"/>
  <c r="K130" i="1"/>
  <c r="G130" i="1"/>
  <c r="R129" i="1"/>
  <c r="Q129" i="1"/>
  <c r="Q128" i="1" s="1"/>
  <c r="P129" i="1"/>
  <c r="P128" i="1" s="1"/>
  <c r="N129" i="1"/>
  <c r="N128" i="1" s="1"/>
  <c r="M129" i="1"/>
  <c r="L129" i="1"/>
  <c r="L128" i="1" s="1"/>
  <c r="J129" i="1"/>
  <c r="J128" i="1" s="1"/>
  <c r="I129" i="1"/>
  <c r="I128" i="1" s="1"/>
  <c r="H129" i="1"/>
  <c r="F129" i="1"/>
  <c r="F128" i="1" s="1"/>
  <c r="E129" i="1"/>
  <c r="E128" i="1" s="1"/>
  <c r="D129" i="1"/>
  <c r="S126" i="1"/>
  <c r="O126" i="1"/>
  <c r="K126" i="1"/>
  <c r="G126" i="1"/>
  <c r="S124" i="1"/>
  <c r="O124" i="1"/>
  <c r="K124" i="1"/>
  <c r="G124" i="1"/>
  <c r="S123" i="1"/>
  <c r="O123" i="1"/>
  <c r="K123" i="1"/>
  <c r="G123" i="1"/>
  <c r="R122" i="1"/>
  <c r="R121" i="1" s="1"/>
  <c r="Q122" i="1"/>
  <c r="Q121" i="1" s="1"/>
  <c r="P122" i="1"/>
  <c r="P121" i="1" s="1"/>
  <c r="N122" i="1"/>
  <c r="N121" i="1" s="1"/>
  <c r="M122" i="1"/>
  <c r="L122" i="1"/>
  <c r="L121" i="1" s="1"/>
  <c r="J122" i="1"/>
  <c r="J121" i="1" s="1"/>
  <c r="I122" i="1"/>
  <c r="I121" i="1" s="1"/>
  <c r="H122" i="1"/>
  <c r="H121" i="1" s="1"/>
  <c r="F122" i="1"/>
  <c r="F121" i="1" s="1"/>
  <c r="E122" i="1"/>
  <c r="E121" i="1" s="1"/>
  <c r="D122" i="1"/>
  <c r="D121" i="1" s="1"/>
  <c r="M121" i="1"/>
  <c r="S119" i="1"/>
  <c r="O119" i="1"/>
  <c r="K119" i="1"/>
  <c r="G119" i="1"/>
  <c r="S118" i="1"/>
  <c r="O118" i="1"/>
  <c r="K118" i="1"/>
  <c r="G118" i="1"/>
  <c r="S117" i="1"/>
  <c r="O117" i="1"/>
  <c r="J117" i="1"/>
  <c r="J116" i="1" s="1"/>
  <c r="H117" i="1"/>
  <c r="H116" i="1" s="1"/>
  <c r="F117" i="1"/>
  <c r="F116" i="1" s="1"/>
  <c r="E117" i="1"/>
  <c r="E116" i="1" s="1"/>
  <c r="D117" i="1"/>
  <c r="D116" i="1" s="1"/>
  <c r="S116" i="1"/>
  <c r="O116" i="1"/>
  <c r="S115" i="1"/>
  <c r="O115" i="1"/>
  <c r="K115" i="1"/>
  <c r="G115" i="1"/>
  <c r="S114" i="1"/>
  <c r="O114" i="1"/>
  <c r="K114" i="1"/>
  <c r="G114" i="1"/>
  <c r="S113" i="1"/>
  <c r="O113" i="1"/>
  <c r="K113" i="1"/>
  <c r="G113" i="1"/>
  <c r="S112" i="1"/>
  <c r="O112" i="1"/>
  <c r="K112" i="1"/>
  <c r="G112" i="1"/>
  <c r="S111" i="1"/>
  <c r="O111" i="1"/>
  <c r="K111" i="1"/>
  <c r="G111" i="1"/>
  <c r="R110" i="1"/>
  <c r="Q110" i="1"/>
  <c r="P110" i="1"/>
  <c r="N110" i="1"/>
  <c r="N109" i="1" s="1"/>
  <c r="M110" i="1"/>
  <c r="M109" i="1" s="1"/>
  <c r="L110" i="1"/>
  <c r="J110" i="1"/>
  <c r="J109" i="1" s="1"/>
  <c r="I110" i="1"/>
  <c r="I109" i="1" s="1"/>
  <c r="H110" i="1"/>
  <c r="F110" i="1"/>
  <c r="F109" i="1" s="1"/>
  <c r="E110" i="1"/>
  <c r="E109" i="1" s="1"/>
  <c r="D110" i="1"/>
  <c r="R109" i="1"/>
  <c r="Q109" i="1"/>
  <c r="S108" i="1"/>
  <c r="O108" i="1"/>
  <c r="K108" i="1"/>
  <c r="G108" i="1"/>
  <c r="S107" i="1"/>
  <c r="O107" i="1"/>
  <c r="K107" i="1"/>
  <c r="G107" i="1"/>
  <c r="S106" i="1"/>
  <c r="O106" i="1"/>
  <c r="K106" i="1"/>
  <c r="G106" i="1"/>
  <c r="S105" i="1"/>
  <c r="O105" i="1"/>
  <c r="K105" i="1"/>
  <c r="G105" i="1"/>
  <c r="R104" i="1"/>
  <c r="R103" i="1" s="1"/>
  <c r="Q104" i="1"/>
  <c r="Q103" i="1" s="1"/>
  <c r="P104" i="1"/>
  <c r="P103" i="1" s="1"/>
  <c r="N104" i="1"/>
  <c r="N103" i="1" s="1"/>
  <c r="M104" i="1"/>
  <c r="M103" i="1" s="1"/>
  <c r="L104" i="1"/>
  <c r="L103" i="1" s="1"/>
  <c r="J104" i="1"/>
  <c r="J103" i="1" s="1"/>
  <c r="I104" i="1"/>
  <c r="I103" i="1" s="1"/>
  <c r="H104" i="1"/>
  <c r="H103" i="1" s="1"/>
  <c r="F104" i="1"/>
  <c r="F103" i="1" s="1"/>
  <c r="E104" i="1"/>
  <c r="E103" i="1" s="1"/>
  <c r="D104" i="1"/>
  <c r="D103" i="1" s="1"/>
  <c r="S101" i="1"/>
  <c r="O101" i="1"/>
  <c r="K101" i="1"/>
  <c r="G101" i="1"/>
  <c r="S100" i="1"/>
  <c r="O100" i="1"/>
  <c r="K100" i="1"/>
  <c r="G100" i="1"/>
  <c r="S99" i="1"/>
  <c r="O99" i="1"/>
  <c r="K99" i="1"/>
  <c r="G99" i="1"/>
  <c r="S98" i="1"/>
  <c r="O98" i="1"/>
  <c r="K98" i="1"/>
  <c r="G98" i="1"/>
  <c r="S97" i="1"/>
  <c r="O97" i="1"/>
  <c r="K97" i="1"/>
  <c r="G97" i="1"/>
  <c r="S96" i="1"/>
  <c r="O96" i="1"/>
  <c r="K96" i="1"/>
  <c r="G96" i="1"/>
  <c r="S95" i="1"/>
  <c r="O95" i="1"/>
  <c r="K95" i="1"/>
  <c r="G95" i="1"/>
  <c r="S94" i="1"/>
  <c r="O94" i="1"/>
  <c r="K94" i="1"/>
  <c r="G94" i="1"/>
  <c r="S93" i="1"/>
  <c r="O93" i="1"/>
  <c r="K93" i="1"/>
  <c r="G93" i="1"/>
  <c r="S92" i="1"/>
  <c r="O92" i="1"/>
  <c r="K92" i="1"/>
  <c r="G92" i="1"/>
  <c r="S91" i="1"/>
  <c r="O91" i="1"/>
  <c r="K91" i="1"/>
  <c r="G91" i="1"/>
  <c r="R90" i="1"/>
  <c r="Q90" i="1"/>
  <c r="P90" i="1"/>
  <c r="N90" i="1"/>
  <c r="N89" i="1" s="1"/>
  <c r="M90" i="1"/>
  <c r="M89" i="1" s="1"/>
  <c r="L90" i="1"/>
  <c r="J90" i="1"/>
  <c r="I90" i="1"/>
  <c r="I89" i="1" s="1"/>
  <c r="H90" i="1"/>
  <c r="F90" i="1"/>
  <c r="F89" i="1" s="1"/>
  <c r="E90" i="1"/>
  <c r="E89" i="1" s="1"/>
  <c r="D90" i="1"/>
  <c r="R89" i="1"/>
  <c r="Q89" i="1"/>
  <c r="J89" i="1"/>
  <c r="S88" i="1"/>
  <c r="O88" i="1"/>
  <c r="K88" i="1"/>
  <c r="G88" i="1"/>
  <c r="S87" i="1"/>
  <c r="O87" i="1"/>
  <c r="K87" i="1"/>
  <c r="G87" i="1"/>
  <c r="S86" i="1"/>
  <c r="O86" i="1"/>
  <c r="K86" i="1"/>
  <c r="G86" i="1"/>
  <c r="S85" i="1"/>
  <c r="O85" i="1"/>
  <c r="K85" i="1"/>
  <c r="G85" i="1"/>
  <c r="S84" i="1"/>
  <c r="O84" i="1"/>
  <c r="K84" i="1"/>
  <c r="G84" i="1"/>
  <c r="S83" i="1"/>
  <c r="O83" i="1"/>
  <c r="K83" i="1"/>
  <c r="G83" i="1"/>
  <c r="S82" i="1"/>
  <c r="O82" i="1"/>
  <c r="J82" i="1"/>
  <c r="J81" i="1" s="1"/>
  <c r="H82" i="1"/>
  <c r="H81" i="1" s="1"/>
  <c r="F82" i="1"/>
  <c r="F81" i="1" s="1"/>
  <c r="E82" i="1"/>
  <c r="E81" i="1" s="1"/>
  <c r="D82" i="1"/>
  <c r="S81" i="1"/>
  <c r="O81" i="1"/>
  <c r="S80" i="1"/>
  <c r="O80" i="1"/>
  <c r="K80" i="1"/>
  <c r="G80" i="1"/>
  <c r="S79" i="1"/>
  <c r="O79" i="1"/>
  <c r="K79" i="1"/>
  <c r="G79" i="1"/>
  <c r="S78" i="1"/>
  <c r="O78" i="1"/>
  <c r="K78" i="1"/>
  <c r="G78" i="1"/>
  <c r="R77" i="1"/>
  <c r="Q77" i="1"/>
  <c r="P77" i="1"/>
  <c r="N77" i="1"/>
  <c r="M77" i="1"/>
  <c r="L77" i="1"/>
  <c r="J77" i="1"/>
  <c r="I77" i="1"/>
  <c r="H77" i="1"/>
  <c r="F77" i="1"/>
  <c r="E77" i="1"/>
  <c r="D77" i="1"/>
  <c r="S76" i="1"/>
  <c r="O76" i="1"/>
  <c r="K76" i="1"/>
  <c r="G76" i="1"/>
  <c r="S75" i="1"/>
  <c r="O75" i="1"/>
  <c r="K75" i="1"/>
  <c r="G75" i="1"/>
  <c r="R74" i="1"/>
  <c r="Q74" i="1"/>
  <c r="P74" i="1"/>
  <c r="N74" i="1"/>
  <c r="M74" i="1"/>
  <c r="L74" i="1"/>
  <c r="J74" i="1"/>
  <c r="I74" i="1"/>
  <c r="H74" i="1"/>
  <c r="F74" i="1"/>
  <c r="E74" i="1"/>
  <c r="D74" i="1"/>
  <c r="S73" i="1"/>
  <c r="O73" i="1"/>
  <c r="K73" i="1"/>
  <c r="G73" i="1"/>
  <c r="S72" i="1"/>
  <c r="O72" i="1"/>
  <c r="K72" i="1"/>
  <c r="G72" i="1"/>
  <c r="S71" i="1"/>
  <c r="O71" i="1"/>
  <c r="K71" i="1"/>
  <c r="G71" i="1"/>
  <c r="S70" i="1"/>
  <c r="O70" i="1"/>
  <c r="K70" i="1"/>
  <c r="G70" i="1"/>
  <c r="S69" i="1"/>
  <c r="O69" i="1"/>
  <c r="K69" i="1"/>
  <c r="G69" i="1"/>
  <c r="S68" i="1"/>
  <c r="O68" i="1"/>
  <c r="K68" i="1"/>
  <c r="G68" i="1"/>
  <c r="S67" i="1"/>
  <c r="O67" i="1"/>
  <c r="K67" i="1"/>
  <c r="G67" i="1"/>
  <c r="S66" i="1"/>
  <c r="O66" i="1"/>
  <c r="K66" i="1"/>
  <c r="G66" i="1"/>
  <c r="S65" i="1"/>
  <c r="O65" i="1"/>
  <c r="K65" i="1"/>
  <c r="G65" i="1"/>
  <c r="S64" i="1"/>
  <c r="O64" i="1"/>
  <c r="K64" i="1"/>
  <c r="G64" i="1"/>
  <c r="S63" i="1"/>
  <c r="O63" i="1"/>
  <c r="K63" i="1"/>
  <c r="G63" i="1"/>
  <c r="S62" i="1"/>
  <c r="O62" i="1"/>
  <c r="K62" i="1"/>
  <c r="G62" i="1"/>
  <c r="S61" i="1"/>
  <c r="O61" i="1"/>
  <c r="K61" i="1"/>
  <c r="G61" i="1"/>
  <c r="S60" i="1"/>
  <c r="O60" i="1"/>
  <c r="K60" i="1"/>
  <c r="G60" i="1"/>
  <c r="S59" i="1"/>
  <c r="O59" i="1"/>
  <c r="K59" i="1"/>
  <c r="G59" i="1"/>
  <c r="S58" i="1"/>
  <c r="O58" i="1"/>
  <c r="K58" i="1"/>
  <c r="G58" i="1"/>
  <c r="S57" i="1"/>
  <c r="O57" i="1"/>
  <c r="K57" i="1"/>
  <c r="G57" i="1"/>
  <c r="S56" i="1"/>
  <c r="O56" i="1"/>
  <c r="K56" i="1"/>
  <c r="G56" i="1"/>
  <c r="S55" i="1"/>
  <c r="O55" i="1"/>
  <c r="K55" i="1"/>
  <c r="G55" i="1"/>
  <c r="S54" i="1"/>
  <c r="O54" i="1"/>
  <c r="K54" i="1"/>
  <c r="G54" i="1"/>
  <c r="S53" i="1"/>
  <c r="O53" i="1"/>
  <c r="K53" i="1"/>
  <c r="G53" i="1"/>
  <c r="S52" i="1"/>
  <c r="O52" i="1"/>
  <c r="K52" i="1"/>
  <c r="G52" i="1"/>
  <c r="S51" i="1"/>
  <c r="O51" i="1"/>
  <c r="K51" i="1"/>
  <c r="G51" i="1"/>
  <c r="S50" i="1"/>
  <c r="O50" i="1"/>
  <c r="K50" i="1"/>
  <c r="G50" i="1"/>
  <c r="S49" i="1"/>
  <c r="O49" i="1"/>
  <c r="K49" i="1"/>
  <c r="G49" i="1"/>
  <c r="S48" i="1"/>
  <c r="O48" i="1"/>
  <c r="K48" i="1"/>
  <c r="G48" i="1"/>
  <c r="S47" i="1"/>
  <c r="O47" i="1"/>
  <c r="K47" i="1"/>
  <c r="G47" i="1"/>
  <c r="S46" i="1"/>
  <c r="O46" i="1"/>
  <c r="K46" i="1"/>
  <c r="G46" i="1"/>
  <c r="S45" i="1"/>
  <c r="O45" i="1"/>
  <c r="K45" i="1"/>
  <c r="G45" i="1"/>
  <c r="R44" i="1"/>
  <c r="Q44" i="1"/>
  <c r="Q43" i="1" s="1"/>
  <c r="P44" i="1"/>
  <c r="N44" i="1"/>
  <c r="N43" i="1" s="1"/>
  <c r="M44" i="1"/>
  <c r="M43" i="1" s="1"/>
  <c r="L44" i="1"/>
  <c r="J44" i="1"/>
  <c r="I44" i="1"/>
  <c r="I43" i="1" s="1"/>
  <c r="H44" i="1"/>
  <c r="F44" i="1"/>
  <c r="F43" i="1" s="1"/>
  <c r="E44" i="1"/>
  <c r="E43" i="1" s="1"/>
  <c r="D44" i="1"/>
  <c r="S42" i="1"/>
  <c r="O42" i="1"/>
  <c r="K42" i="1"/>
  <c r="G42" i="1"/>
  <c r="S41" i="1"/>
  <c r="O41" i="1"/>
  <c r="K41" i="1"/>
  <c r="G41" i="1"/>
  <c r="S40" i="1"/>
  <c r="O40" i="1"/>
  <c r="K40" i="1"/>
  <c r="G40" i="1"/>
  <c r="S39" i="1"/>
  <c r="O39" i="1"/>
  <c r="K39" i="1"/>
  <c r="G39" i="1"/>
  <c r="S38" i="1"/>
  <c r="O38" i="1"/>
  <c r="K38" i="1"/>
  <c r="G38" i="1"/>
  <c r="S37" i="1"/>
  <c r="O37" i="1"/>
  <c r="K37" i="1"/>
  <c r="G37" i="1"/>
  <c r="S36" i="1"/>
  <c r="O36" i="1"/>
  <c r="K36" i="1"/>
  <c r="G36" i="1"/>
  <c r="S35" i="1"/>
  <c r="O35" i="1"/>
  <c r="K35" i="1"/>
  <c r="G35" i="1"/>
  <c r="S34" i="1"/>
  <c r="O34" i="1"/>
  <c r="K34" i="1"/>
  <c r="G34" i="1"/>
  <c r="R33" i="1"/>
  <c r="Q33" i="1"/>
  <c r="P33" i="1"/>
  <c r="N33" i="1"/>
  <c r="M33" i="1"/>
  <c r="L33" i="1"/>
  <c r="J33" i="1"/>
  <c r="I33" i="1"/>
  <c r="H33" i="1"/>
  <c r="F33" i="1"/>
  <c r="E33" i="1"/>
  <c r="D33" i="1"/>
  <c r="S32" i="1"/>
  <c r="O32" i="1"/>
  <c r="K32" i="1"/>
  <c r="G32" i="1"/>
  <c r="S31" i="1"/>
  <c r="O31" i="1"/>
  <c r="K31" i="1"/>
  <c r="G31" i="1"/>
  <c r="S30" i="1"/>
  <c r="O30" i="1"/>
  <c r="K30" i="1"/>
  <c r="G30" i="1"/>
  <c r="S29" i="1"/>
  <c r="O29" i="1"/>
  <c r="K29" i="1"/>
  <c r="G29" i="1"/>
  <c r="R28" i="1"/>
  <c r="Q28" i="1"/>
  <c r="P28" i="1"/>
  <c r="N28" i="1"/>
  <c r="M28" i="1"/>
  <c r="L28" i="1"/>
  <c r="J28" i="1"/>
  <c r="I28" i="1"/>
  <c r="H28" i="1"/>
  <c r="F28" i="1"/>
  <c r="E28" i="1"/>
  <c r="D28" i="1"/>
  <c r="S27" i="1"/>
  <c r="O27" i="1"/>
  <c r="K27" i="1"/>
  <c r="G27" i="1"/>
  <c r="S26" i="1"/>
  <c r="O26" i="1"/>
  <c r="K26" i="1"/>
  <c r="G26" i="1"/>
  <c r="S25" i="1"/>
  <c r="O25" i="1"/>
  <c r="K25" i="1"/>
  <c r="G25" i="1"/>
  <c r="S24" i="1"/>
  <c r="O24" i="1"/>
  <c r="K24" i="1"/>
  <c r="G24" i="1"/>
  <c r="S23" i="1"/>
  <c r="O23" i="1"/>
  <c r="K23" i="1"/>
  <c r="G23" i="1"/>
  <c r="S22" i="1"/>
  <c r="O22" i="1"/>
  <c r="K22" i="1"/>
  <c r="G22" i="1"/>
  <c r="S21" i="1"/>
  <c r="O21" i="1"/>
  <c r="K21" i="1"/>
  <c r="G21" i="1"/>
  <c r="S20" i="1"/>
  <c r="O20" i="1"/>
  <c r="K20" i="1"/>
  <c r="G20" i="1"/>
  <c r="S19" i="1"/>
  <c r="O19" i="1"/>
  <c r="K19" i="1"/>
  <c r="G19" i="1"/>
  <c r="S18" i="1"/>
  <c r="O18" i="1"/>
  <c r="K18" i="1"/>
  <c r="G18" i="1"/>
  <c r="S17" i="1"/>
  <c r="O17" i="1"/>
  <c r="K17" i="1"/>
  <c r="G17" i="1"/>
  <c r="S16" i="1"/>
  <c r="O16" i="1"/>
  <c r="K16" i="1"/>
  <c r="G16" i="1"/>
  <c r="S15" i="1"/>
  <c r="O15" i="1"/>
  <c r="K15" i="1"/>
  <c r="G15" i="1"/>
  <c r="S14" i="1"/>
  <c r="O14" i="1"/>
  <c r="K14" i="1"/>
  <c r="G14" i="1"/>
  <c r="S13" i="1"/>
  <c r="O13" i="1"/>
  <c r="K13" i="1"/>
  <c r="G13" i="1"/>
  <c r="S12" i="1"/>
  <c r="O12" i="1"/>
  <c r="K12" i="1"/>
  <c r="G12" i="1"/>
  <c r="S11" i="1"/>
  <c r="O11" i="1"/>
  <c r="K11" i="1"/>
  <c r="G11" i="1"/>
  <c r="S10" i="1"/>
  <c r="O10" i="1"/>
  <c r="K10" i="1"/>
  <c r="G10" i="1"/>
  <c r="R9" i="1"/>
  <c r="Q9" i="1"/>
  <c r="P9" i="1"/>
  <c r="N9" i="1"/>
  <c r="N8" i="1" s="1"/>
  <c r="M9" i="1"/>
  <c r="L9" i="1"/>
  <c r="J9" i="1"/>
  <c r="I9" i="1"/>
  <c r="H9" i="1"/>
  <c r="F9" i="1"/>
  <c r="F8" i="1" s="1"/>
  <c r="E9" i="1"/>
  <c r="D9" i="1"/>
  <c r="S7" i="1"/>
  <c r="O7" i="1"/>
  <c r="K7" i="1"/>
  <c r="G7" i="1"/>
  <c r="S6" i="1"/>
  <c r="O6" i="1"/>
  <c r="K6" i="1"/>
  <c r="G6" i="1"/>
  <c r="S5" i="1"/>
  <c r="O5" i="1"/>
  <c r="K5" i="1"/>
  <c r="G5" i="1"/>
  <c r="R4" i="1"/>
  <c r="R3" i="1" s="1"/>
  <c r="Q4" i="1"/>
  <c r="Q3" i="1" s="1"/>
  <c r="P4" i="1"/>
  <c r="P3" i="1" s="1"/>
  <c r="N4" i="1"/>
  <c r="N3" i="1" s="1"/>
  <c r="N137" i="1" s="1"/>
  <c r="M4" i="1"/>
  <c r="M3" i="1" s="1"/>
  <c r="L4" i="1"/>
  <c r="L3" i="1" s="1"/>
  <c r="J4" i="1"/>
  <c r="J3" i="1" s="1"/>
  <c r="I4" i="1"/>
  <c r="I3" i="1" s="1"/>
  <c r="H4" i="1"/>
  <c r="H3" i="1" s="1"/>
  <c r="F4" i="1"/>
  <c r="F3" i="1" s="1"/>
  <c r="F137" i="1" s="1"/>
  <c r="E4" i="1"/>
  <c r="E3" i="1" s="1"/>
  <c r="D4" i="1"/>
  <c r="D3" i="1" s="1"/>
  <c r="G139" i="1" l="1"/>
  <c r="I137" i="1"/>
  <c r="S139" i="1"/>
  <c r="O142" i="1"/>
  <c r="T141" i="1"/>
  <c r="T143" i="1"/>
  <c r="G131" i="1"/>
  <c r="S135" i="1"/>
  <c r="O33" i="1"/>
  <c r="O131" i="1"/>
  <c r="S77" i="1"/>
  <c r="O77" i="1"/>
  <c r="O121" i="1"/>
  <c r="O120" i="1" s="1"/>
  <c r="S121" i="1"/>
  <c r="S120" i="1" s="1"/>
  <c r="G82" i="1"/>
  <c r="T91" i="1"/>
  <c r="T92" i="1"/>
  <c r="T94" i="1"/>
  <c r="T95" i="1"/>
  <c r="T98" i="1"/>
  <c r="T100" i="1"/>
  <c r="G103" i="1"/>
  <c r="G102" i="1" s="1"/>
  <c r="T102" i="1" s="1"/>
  <c r="K116" i="1"/>
  <c r="S3" i="1"/>
  <c r="J43" i="1"/>
  <c r="K33" i="1"/>
  <c r="S131" i="1"/>
  <c r="K3" i="1"/>
  <c r="G33" i="1"/>
  <c r="K77" i="1"/>
  <c r="K117" i="1"/>
  <c r="G121" i="1"/>
  <c r="G120" i="1" s="1"/>
  <c r="T123" i="1"/>
  <c r="T124" i="1"/>
  <c r="T126" i="1"/>
  <c r="S33" i="1"/>
  <c r="T45" i="1"/>
  <c r="T46" i="1"/>
  <c r="T47" i="1"/>
  <c r="T48" i="1"/>
  <c r="T49" i="1"/>
  <c r="T53" i="1"/>
  <c r="T54" i="1"/>
  <c r="T56" i="1"/>
  <c r="T57" i="1"/>
  <c r="T58" i="1"/>
  <c r="T60" i="1"/>
  <c r="T61" i="1"/>
  <c r="T63" i="1"/>
  <c r="T64" i="1"/>
  <c r="T65" i="1"/>
  <c r="T66" i="1"/>
  <c r="T68" i="1"/>
  <c r="T69" i="1"/>
  <c r="T70" i="1"/>
  <c r="T73" i="1"/>
  <c r="G74" i="1"/>
  <c r="T76" i="1"/>
  <c r="G77" i="1"/>
  <c r="T78" i="1"/>
  <c r="T79" i="1"/>
  <c r="T80" i="1"/>
  <c r="D81" i="1"/>
  <c r="K103" i="1"/>
  <c r="K102" i="1" s="1"/>
  <c r="K131" i="1"/>
  <c r="J8" i="1"/>
  <c r="J137" i="1" s="1"/>
  <c r="T5" i="1"/>
  <c r="T6" i="1"/>
  <c r="T7" i="1"/>
  <c r="G28" i="1"/>
  <c r="S74" i="1"/>
  <c r="O103" i="1"/>
  <c r="O102" i="1" s="1"/>
  <c r="T105" i="1"/>
  <c r="T106" i="1"/>
  <c r="T107" i="1"/>
  <c r="T108" i="1"/>
  <c r="O133" i="1"/>
  <c r="O135" i="1"/>
  <c r="K142" i="1"/>
  <c r="G3" i="1"/>
  <c r="R8" i="1"/>
  <c r="R137" i="1" s="1"/>
  <c r="O74" i="1"/>
  <c r="T83" i="1"/>
  <c r="T84" i="1"/>
  <c r="T86" i="1"/>
  <c r="T87" i="1"/>
  <c r="K121" i="1"/>
  <c r="K120" i="1" s="1"/>
  <c r="K133" i="1"/>
  <c r="K135" i="1"/>
  <c r="O140" i="1"/>
  <c r="G142" i="1"/>
  <c r="G81" i="1"/>
  <c r="S103" i="1"/>
  <c r="S102" i="1" s="1"/>
  <c r="T10" i="1"/>
  <c r="T11" i="1"/>
  <c r="T14" i="1"/>
  <c r="T15" i="1"/>
  <c r="T16" i="1"/>
  <c r="T17" i="1"/>
  <c r="T18" i="1"/>
  <c r="T19" i="1"/>
  <c r="T22" i="1"/>
  <c r="T23" i="1"/>
  <c r="T24" i="1"/>
  <c r="T25" i="1"/>
  <c r="T26" i="1"/>
  <c r="T27" i="1"/>
  <c r="O28" i="1"/>
  <c r="T29" i="1"/>
  <c r="T31" i="1"/>
  <c r="T32" i="1"/>
  <c r="D8" i="1"/>
  <c r="D137" i="1" s="1"/>
  <c r="H8" i="1"/>
  <c r="H137" i="1" s="1"/>
  <c r="L8" i="1"/>
  <c r="L137" i="1" s="1"/>
  <c r="P8" i="1"/>
  <c r="P137" i="1" s="1"/>
  <c r="T34" i="1"/>
  <c r="T36" i="1"/>
  <c r="T37" i="1"/>
  <c r="T38" i="1"/>
  <c r="T41" i="1"/>
  <c r="T42" i="1"/>
  <c r="R43" i="1"/>
  <c r="K74" i="1"/>
  <c r="K82" i="1"/>
  <c r="T111" i="1"/>
  <c r="T112" i="1"/>
  <c r="T114" i="1"/>
  <c r="T115" i="1"/>
  <c r="G116" i="1"/>
  <c r="T116" i="1" s="1"/>
  <c r="T118" i="1"/>
  <c r="T120" i="1"/>
  <c r="T130" i="1"/>
  <c r="G135" i="1"/>
  <c r="S142" i="1"/>
  <c r="I8" i="1"/>
  <c r="K9" i="1"/>
  <c r="S110" i="1"/>
  <c r="P109" i="1"/>
  <c r="S109" i="1" s="1"/>
  <c r="E8" i="1"/>
  <c r="E137" i="1" s="1"/>
  <c r="G9" i="1"/>
  <c r="K28" i="1"/>
  <c r="T59" i="1"/>
  <c r="T85" i="1"/>
  <c r="T96" i="1"/>
  <c r="T99" i="1"/>
  <c r="S129" i="1"/>
  <c r="S128" i="1"/>
  <c r="S127" i="1" s="1"/>
  <c r="T134" i="1"/>
  <c r="T52" i="1"/>
  <c r="T62" i="1"/>
  <c r="F2" i="1"/>
  <c r="J2" i="1"/>
  <c r="N2" i="1"/>
  <c r="Q8" i="1"/>
  <c r="Q137" i="1" s="1"/>
  <c r="S9" i="1"/>
  <c r="T12" i="1"/>
  <c r="T13" i="1"/>
  <c r="T20" i="1"/>
  <c r="T21" i="1"/>
  <c r="T30" i="1"/>
  <c r="T40" i="1"/>
  <c r="K44" i="1"/>
  <c r="H43" i="1"/>
  <c r="T50" i="1"/>
  <c r="T72" i="1"/>
  <c r="T88" i="1"/>
  <c r="G90" i="1"/>
  <c r="D89" i="1"/>
  <c r="G89" i="1" s="1"/>
  <c r="O3" i="1"/>
  <c r="G4" i="1"/>
  <c r="K4" i="1"/>
  <c r="O4" i="1"/>
  <c r="S4" i="1"/>
  <c r="M8" i="1"/>
  <c r="M137" i="1" s="1"/>
  <c r="O9" i="1"/>
  <c r="G44" i="1"/>
  <c r="D43" i="1"/>
  <c r="T75" i="1"/>
  <c r="K81" i="1"/>
  <c r="S90" i="1"/>
  <c r="P89" i="1"/>
  <c r="S89" i="1" s="1"/>
  <c r="T101" i="1"/>
  <c r="O110" i="1"/>
  <c r="L109" i="1"/>
  <c r="O109" i="1" s="1"/>
  <c r="T119" i="1"/>
  <c r="O129" i="1"/>
  <c r="T136" i="1"/>
  <c r="K140" i="1"/>
  <c r="S28" i="1"/>
  <c r="T39" i="1"/>
  <c r="S44" i="1"/>
  <c r="P43" i="1"/>
  <c r="T55" i="1"/>
  <c r="T71" i="1"/>
  <c r="O90" i="1"/>
  <c r="L89" i="1"/>
  <c r="O89" i="1" s="1"/>
  <c r="T97" i="1"/>
  <c r="G104" i="1"/>
  <c r="K104" i="1"/>
  <c r="O104" i="1"/>
  <c r="S104" i="1"/>
  <c r="K110" i="1"/>
  <c r="H109" i="1"/>
  <c r="K109" i="1" s="1"/>
  <c r="T113" i="1"/>
  <c r="G122" i="1"/>
  <c r="K122" i="1"/>
  <c r="O122" i="1"/>
  <c r="S122" i="1"/>
  <c r="K129" i="1"/>
  <c r="T132" i="1"/>
  <c r="G133" i="1"/>
  <c r="G140" i="1"/>
  <c r="T35" i="1"/>
  <c r="O44" i="1"/>
  <c r="L43" i="1"/>
  <c r="T51" i="1"/>
  <c r="T67" i="1"/>
  <c r="K90" i="1"/>
  <c r="H89" i="1"/>
  <c r="K89" i="1" s="1"/>
  <c r="T93" i="1"/>
  <c r="G110" i="1"/>
  <c r="D109" i="1"/>
  <c r="G109" i="1" s="1"/>
  <c r="G117" i="1"/>
  <c r="T117" i="1" s="1"/>
  <c r="G129" i="1"/>
  <c r="D128" i="1"/>
  <c r="G128" i="1" s="1"/>
  <c r="G127" i="1" s="1"/>
  <c r="S133" i="1"/>
  <c r="S140" i="1"/>
  <c r="T139" i="1" l="1"/>
  <c r="T142" i="1"/>
  <c r="R2" i="1"/>
  <c r="T121" i="1"/>
  <c r="T131" i="1"/>
  <c r="T77" i="1"/>
  <c r="T33" i="1"/>
  <c r="T82" i="1"/>
  <c r="K128" i="1"/>
  <c r="K127" i="1" s="1"/>
  <c r="T127" i="1" s="1"/>
  <c r="T3" i="1"/>
  <c r="T135" i="1"/>
  <c r="T81" i="1"/>
  <c r="T74" i="1"/>
  <c r="T103" i="1"/>
  <c r="T129" i="1"/>
  <c r="O128" i="1"/>
  <c r="O127" i="1" s="1"/>
  <c r="T28" i="1"/>
  <c r="T9" i="1"/>
  <c r="T110" i="1"/>
  <c r="T4" i="1"/>
  <c r="S43" i="1"/>
  <c r="P2" i="1"/>
  <c r="S8" i="1"/>
  <c r="S137" i="1" s="1"/>
  <c r="Q2" i="1"/>
  <c r="T140" i="1"/>
  <c r="E2" i="1"/>
  <c r="G8" i="1"/>
  <c r="G137" i="1" s="1"/>
  <c r="L2" i="1"/>
  <c r="O43" i="1"/>
  <c r="T104" i="1"/>
  <c r="T44" i="1"/>
  <c r="T89" i="1"/>
  <c r="M2" i="1"/>
  <c r="O8" i="1"/>
  <c r="O137" i="1" s="1"/>
  <c r="K8" i="1"/>
  <c r="K137" i="1" s="1"/>
  <c r="I2" i="1"/>
  <c r="G43" i="1"/>
  <c r="D2" i="1"/>
  <c r="T109" i="1"/>
  <c r="T133" i="1"/>
  <c r="T122" i="1"/>
  <c r="T90" i="1"/>
  <c r="K43" i="1"/>
  <c r="H2" i="1"/>
  <c r="K2" i="1" s="1"/>
  <c r="T128" i="1" l="1"/>
  <c r="O2" i="1"/>
  <c r="G2" i="1"/>
  <c r="T8" i="1"/>
  <c r="T137" i="1" s="1"/>
  <c r="T43" i="1"/>
  <c r="S2" i="1"/>
  <c r="T2" i="1" l="1"/>
</calcChain>
</file>

<file path=xl/sharedStrings.xml><?xml version="1.0" encoding="utf-8"?>
<sst xmlns="http://schemas.openxmlformats.org/spreadsheetml/2006/main" count="599" uniqueCount="404">
  <si>
    <t>Veekiht</t>
  </si>
  <si>
    <t>JAAN</t>
  </si>
  <si>
    <t>VEEB</t>
  </si>
  <si>
    <t>MÄRTS</t>
  </si>
  <si>
    <t xml:space="preserve"> I KV</t>
  </si>
  <si>
    <t xml:space="preserve"> APR</t>
  </si>
  <si>
    <t xml:space="preserve"> MAI</t>
  </si>
  <si>
    <t xml:space="preserve"> JUUNI</t>
  </si>
  <si>
    <t xml:space="preserve"> II KV</t>
  </si>
  <si>
    <t xml:space="preserve"> JUULI</t>
  </si>
  <si>
    <t xml:space="preserve"> AUG</t>
  </si>
  <si>
    <t xml:space="preserve"> SEPT</t>
  </si>
  <si>
    <t xml:space="preserve"> III KV</t>
  </si>
  <si>
    <t xml:space="preserve"> OKT</t>
  </si>
  <si>
    <t xml:space="preserve"> NOV</t>
  </si>
  <si>
    <t xml:space="preserve"> DETS</t>
  </si>
  <si>
    <t xml:space="preserve"> IV KV</t>
  </si>
  <si>
    <t xml:space="preserve"> Aasta</t>
  </si>
  <si>
    <t xml:space="preserve">Tartu </t>
  </si>
  <si>
    <t>MELTSIVESKI VH</t>
  </si>
  <si>
    <t>KOKKU</t>
  </si>
  <si>
    <t>SP7</t>
  </si>
  <si>
    <t>Staadioni (esimene väljund) 1</t>
  </si>
  <si>
    <t>Staadioni (teine väljund) 2</t>
  </si>
  <si>
    <t>ANNE VH</t>
  </si>
  <si>
    <t>124/IX-2</t>
  </si>
  <si>
    <t xml:space="preserve">Ordoviitsium Kambrium </t>
  </si>
  <si>
    <t>124/IX-3</t>
  </si>
  <si>
    <t>Kesk-Alam-Devon-Silur</t>
  </si>
  <si>
    <t>124/IX-4</t>
  </si>
  <si>
    <t>Kesk-Devon</t>
  </si>
  <si>
    <t>124/V-1</t>
  </si>
  <si>
    <t>124/V-2</t>
  </si>
  <si>
    <t>124/V-3</t>
  </si>
  <si>
    <t>124/VI-1</t>
  </si>
  <si>
    <t>124/VI-2</t>
  </si>
  <si>
    <t>124/VI-3</t>
  </si>
  <si>
    <t>124/VI-4</t>
  </si>
  <si>
    <t>124/VII-1</t>
  </si>
  <si>
    <t>124/VII-2</t>
  </si>
  <si>
    <t>124/VII-3</t>
  </si>
  <si>
    <t>124/VIII-1</t>
  </si>
  <si>
    <t>124/VIII-2</t>
  </si>
  <si>
    <t>124/VIII-3</t>
  </si>
  <si>
    <t>124/X-4</t>
  </si>
  <si>
    <t>125/III-4</t>
  </si>
  <si>
    <t>ANNE(IHASTE) VH</t>
  </si>
  <si>
    <t>124/X-2</t>
  </si>
  <si>
    <t>124/X-3</t>
  </si>
  <si>
    <t>125/III-3</t>
  </si>
  <si>
    <t>125/III-2 (PK puudub)</t>
  </si>
  <si>
    <t>ANNE(LUUNJA VALD) VH</t>
  </si>
  <si>
    <t>124/II-1</t>
  </si>
  <si>
    <t>124/II-3</t>
  </si>
  <si>
    <t>124/II-4</t>
  </si>
  <si>
    <t>124/III-1</t>
  </si>
  <si>
    <t>124/III-3</t>
  </si>
  <si>
    <t>124/III-4</t>
  </si>
  <si>
    <t>124/IV-1</t>
  </si>
  <si>
    <t>124/IV-3</t>
  </si>
  <si>
    <t>124/IV-4</t>
  </si>
  <si>
    <t>TARTU VH</t>
  </si>
  <si>
    <t>Aardla 101</t>
  </si>
  <si>
    <t>Aardla 101B</t>
  </si>
  <si>
    <t>Aardla 123</t>
  </si>
  <si>
    <t>Aardla-Soinaste 77</t>
  </si>
  <si>
    <t>Aardla-Soinaste 77A</t>
  </si>
  <si>
    <t>EPA 72</t>
  </si>
  <si>
    <t>Fi 120</t>
  </si>
  <si>
    <t>Ilmatsalu 74</t>
  </si>
  <si>
    <t>Kannikese 128</t>
  </si>
  <si>
    <t>Kannikese 128A</t>
  </si>
  <si>
    <t>Oa 71</t>
  </si>
  <si>
    <t>Peetri-Mäe 93</t>
  </si>
  <si>
    <t>Puiestee 68</t>
  </si>
  <si>
    <t>Puiestee 68A</t>
  </si>
  <si>
    <t>Riia KEK 102</t>
  </si>
  <si>
    <t>Sanatooriumi 103</t>
  </si>
  <si>
    <t>Sanatooriumi 103A</t>
  </si>
  <si>
    <t>Sanatooriumi 76</t>
  </si>
  <si>
    <t xml:space="preserve">Tiigi 107 </t>
  </si>
  <si>
    <t>Tiigi 83</t>
  </si>
  <si>
    <t xml:space="preserve">Turu 84 </t>
  </si>
  <si>
    <t>Turu 84A</t>
  </si>
  <si>
    <t>Tähe 80</t>
  </si>
  <si>
    <t>Tähe 80A</t>
  </si>
  <si>
    <t>Uus 89</t>
  </si>
  <si>
    <t xml:space="preserve">Variku 129 </t>
  </si>
  <si>
    <t>Variku 129A</t>
  </si>
  <si>
    <t>Võru 99</t>
  </si>
  <si>
    <t>Võru 99A</t>
  </si>
  <si>
    <t>TARTU(ROPKA-SEPA) VH</t>
  </si>
  <si>
    <t>Ropka (Sepa) 66 /11</t>
  </si>
  <si>
    <t>Ropka (Sepa) 66 /12</t>
  </si>
  <si>
    <t>TARTU(SIRBI) VH</t>
  </si>
  <si>
    <t>Sirbi 78</t>
  </si>
  <si>
    <t>Sirbi 78A</t>
  </si>
  <si>
    <t>Sirbi 78B</t>
  </si>
  <si>
    <t>VORBUSE VH</t>
  </si>
  <si>
    <t>Vorbuse 108 1</t>
  </si>
  <si>
    <t>Vorbuse 108 2</t>
  </si>
  <si>
    <t>Vorbuse 108 3</t>
  </si>
  <si>
    <t>Vorbuse 109 1</t>
  </si>
  <si>
    <t>Vorbuse 109 2</t>
  </si>
  <si>
    <t>Vorbuse 109 3</t>
  </si>
  <si>
    <t>ROPKA VH</t>
  </si>
  <si>
    <t>Ropka 66/_1</t>
  </si>
  <si>
    <t>Ropka 66/_2</t>
  </si>
  <si>
    <t>Ropka 66/_3</t>
  </si>
  <si>
    <t>Ropka 66/_4</t>
  </si>
  <si>
    <t>Ropka 66/_5</t>
  </si>
  <si>
    <t>Ropka 66/_6</t>
  </si>
  <si>
    <t>Ropka 66/_7</t>
  </si>
  <si>
    <t>Ropka 66/_8</t>
  </si>
  <si>
    <t>Ropka 66/_9</t>
  </si>
  <si>
    <t>Ropka 66/_10</t>
  </si>
  <si>
    <t>Tõrvandi alevik</t>
  </si>
  <si>
    <t>Tõrvandi</t>
  </si>
  <si>
    <t>Metsaääre (vana)-1 - 7203</t>
  </si>
  <si>
    <t>Parkmetsa (uus)-2 - 26104</t>
  </si>
  <si>
    <t>Tõrvandi Keskuse Nr.2 - 22037</t>
  </si>
  <si>
    <t>Ülenurme alevik</t>
  </si>
  <si>
    <t>Ülenurme</t>
  </si>
  <si>
    <t>Gümnaasiumi (vana) - 19024</t>
  </si>
  <si>
    <t>Silmapiiri (uus) - 25412</t>
  </si>
  <si>
    <t>Ülenurme Keskuse Nr.1- 21223</t>
  </si>
  <si>
    <t>Ülenurme Keskuse Nr.2- 6912</t>
  </si>
  <si>
    <t>Kõrveküla alevik</t>
  </si>
  <si>
    <t>Kõrveküla</t>
  </si>
  <si>
    <t>Reola alevik</t>
  </si>
  <si>
    <t>Reola</t>
  </si>
  <si>
    <t>Kooli PK 2 VPJ'i</t>
  </si>
  <si>
    <t>Tähtvere</t>
  </si>
  <si>
    <t>Vorbuse küla</t>
  </si>
  <si>
    <t>Vorbuse PK</t>
  </si>
  <si>
    <t>Rahinge küla</t>
  </si>
  <si>
    <t>Rahinge PK</t>
  </si>
  <si>
    <t>Ilmatsalu</t>
  </si>
  <si>
    <t>Ilmatsalu PK</t>
  </si>
  <si>
    <t>Õssu küla</t>
  </si>
  <si>
    <t>Õssu PK</t>
  </si>
  <si>
    <t>Põhjavee pumpamine KÕIK KOKKU</t>
  </si>
  <si>
    <t>Muud joogiveed</t>
  </si>
  <si>
    <t>Rõhu küla</t>
  </si>
  <si>
    <t>Rõhu toorvesi PK-st (ostmine)</t>
  </si>
  <si>
    <t>Tiksoja</t>
  </si>
  <si>
    <t>Tiksoja PK elanikele</t>
  </si>
  <si>
    <r>
      <t>Põhjavee pumpamine 2020 (m</t>
    </r>
    <r>
      <rPr>
        <b/>
        <sz val="8"/>
        <color indexed="8"/>
        <rFont val="Verdana"/>
        <family val="2"/>
        <charset val="186"/>
      </rPr>
      <t>³)</t>
    </r>
  </si>
  <si>
    <t>Kvaternaar</t>
  </si>
  <si>
    <t>Kõrveküla PK Nr.2 - 7253</t>
  </si>
  <si>
    <t>Sopaku PK Nr.3 - 7277</t>
  </si>
  <si>
    <t>Kooli PK 1 võrk - 6889</t>
  </si>
  <si>
    <t>Reola PK -7013</t>
  </si>
  <si>
    <t>Tehnopark PK - 21326</t>
  </si>
  <si>
    <t>Põhjaveehaarde nimetus</t>
  </si>
  <si>
    <t>Ehitusaasta</t>
  </si>
  <si>
    <t>Puurkaevu registrikood</t>
  </si>
  <si>
    <t>Märkus</t>
  </si>
  <si>
    <t>Puurkaevu katastrinumber</t>
  </si>
  <si>
    <t>Tähtvere [108/3] (1302)</t>
  </si>
  <si>
    <t>PRK0001302</t>
  </si>
  <si>
    <t>Vorbuse veehaare</t>
  </si>
  <si>
    <t>Tähtvere [108/2] (1301)</t>
  </si>
  <si>
    <t>PRK0001301</t>
  </si>
  <si>
    <t>Tähtvere [108/1] (1229)</t>
  </si>
  <si>
    <t>PRK0001229</t>
  </si>
  <si>
    <t>Tähtvere [109/2] (1303)</t>
  </si>
  <si>
    <t>PRK0001303</t>
  </si>
  <si>
    <t>Tähtvere [109/1] (1228)</t>
  </si>
  <si>
    <t>PRK0001228</t>
  </si>
  <si>
    <t>Tähtvere [109/3] (1304)</t>
  </si>
  <si>
    <t>PRK0001304</t>
  </si>
  <si>
    <t>Meltsiveski (4555)</t>
  </si>
  <si>
    <t>PRK0004555</t>
  </si>
  <si>
    <t>Meltsiveski veehaare</t>
  </si>
  <si>
    <t>Meltsiveski (4550)</t>
  </si>
  <si>
    <t>PRK0004550</t>
  </si>
  <si>
    <t>Meltsiveski (4546)</t>
  </si>
  <si>
    <t>PRK0004546</t>
  </si>
  <si>
    <t>Meltsiveski (4553)</t>
  </si>
  <si>
    <t>PRK0004553</t>
  </si>
  <si>
    <t>Meltsiveski (4280)</t>
  </si>
  <si>
    <t>PRK0004280</t>
  </si>
  <si>
    <t>Meltsiveski (4549)</t>
  </si>
  <si>
    <t>PRK0004549</t>
  </si>
  <si>
    <t>Meltsiveski (4554)</t>
  </si>
  <si>
    <t>PRK0004554</t>
  </si>
  <si>
    <t>Turu 40 [8] (1308)</t>
  </si>
  <si>
    <t>PRK0001308</t>
  </si>
  <si>
    <t>Ropka veehaare</t>
  </si>
  <si>
    <t>Turu 40 [7] (1311)</t>
  </si>
  <si>
    <t>PRK0001311</t>
  </si>
  <si>
    <t>Turu 40 7nda puurkaevu asenduskaev (57958)</t>
  </si>
  <si>
    <t>PRK0057958</t>
  </si>
  <si>
    <t>Turu 40 8nda puurkaevu asenduskaev (58027)</t>
  </si>
  <si>
    <t>PRK0058027</t>
  </si>
  <si>
    <t>Turu 40 [5] (52412)</t>
  </si>
  <si>
    <t>PRK0052412</t>
  </si>
  <si>
    <t>Turu 40 [3] (1312)</t>
  </si>
  <si>
    <t>PRK0001312</t>
  </si>
  <si>
    <t>Turu 40 [4] (1305)</t>
  </si>
  <si>
    <t>PRK0001305</t>
  </si>
  <si>
    <t>Turu 40 [9] 
(1309)</t>
  </si>
  <si>
    <t>PRK0001309</t>
  </si>
  <si>
    <t>Turu 40 [10] (1310)</t>
  </si>
  <si>
    <t>PRK0001310</t>
  </si>
  <si>
    <t>Turu 40 [9] (55382)</t>
  </si>
  <si>
    <t>PRK0055382</t>
  </si>
  <si>
    <t>Turu 40 [1] (1314)</t>
  </si>
  <si>
    <t>PRK0001314</t>
  </si>
  <si>
    <t>Turu 40 [6] (1307)</t>
  </si>
  <si>
    <t>PRK0001307</t>
  </si>
  <si>
    <t>Turu 40 [2] (1313)</t>
  </si>
  <si>
    <t>PRK0001313</t>
  </si>
  <si>
    <t>Hipodroomi 11 [125/III-4] (2008)</t>
  </si>
  <si>
    <t>PRK0002008</t>
  </si>
  <si>
    <t>Anne veehaare</t>
  </si>
  <si>
    <t>Ihaste 125/III-3 (1300)</t>
  </si>
  <si>
    <t>PRK0001300</t>
  </si>
  <si>
    <t>Hipodroomi 3b [124/X-3] (1299)</t>
  </si>
  <si>
    <t>PRK0001299</t>
  </si>
  <si>
    <t>Hipodroomi 3b [124/X-2] (1298)</t>
  </si>
  <si>
    <t>PRK0001298</t>
  </si>
  <si>
    <t>Nõlvaku 34 [124/VIII-1] (1219)</t>
  </si>
  <si>
    <t>PRK0001219</t>
  </si>
  <si>
    <t>Hipodroomi 3b [124/X-4] (2007)</t>
  </si>
  <si>
    <t>PRK0002007</t>
  </si>
  <si>
    <t>Männimetsa tee 3 [124/IX-4] (4400)</t>
  </si>
  <si>
    <t>PRK0004400</t>
  </si>
  <si>
    <t>Nõlvaku 18 [124/VI-4] (2002)</t>
  </si>
  <si>
    <t>PRK0002002</t>
  </si>
  <si>
    <t>Lohkva [124/IV-4] (2003)</t>
  </si>
  <si>
    <t>PRK0002003</t>
  </si>
  <si>
    <t>Lohkva [124/III-4] (2004)</t>
  </si>
  <si>
    <t>PRK0002004</t>
  </si>
  <si>
    <t>Lohkva [124/II-4] (2005)</t>
  </si>
  <si>
    <t>PRK0002005</t>
  </si>
  <si>
    <t>Lohkva [124/III-1] (1226)</t>
  </si>
  <si>
    <t>PRK0001226</t>
  </si>
  <si>
    <t>Lohkva [124/II-1] (1222)</t>
  </si>
  <si>
    <t>PRK0001222</t>
  </si>
  <si>
    <t>Nõlvaku 18 [124/VI-3] (1292)</t>
  </si>
  <si>
    <t>PRK0001292</t>
  </si>
  <si>
    <t>Nõlvaku 12 [124/V-1] (1221)</t>
  </si>
  <si>
    <t>PRK0001221</t>
  </si>
  <si>
    <t>Männimetsa tee 3 [124/IX-2] (1224)</t>
  </si>
  <si>
    <t>PRK0001224</t>
  </si>
  <si>
    <t>Nõlvaku 26 [124/VII-1] (1220)</t>
  </si>
  <si>
    <t>PRK0001220</t>
  </si>
  <si>
    <t>Lohkva [124/IV-1] (1227)</t>
  </si>
  <si>
    <t>PRK0001227</t>
  </si>
  <si>
    <t>Nõlvaku 12 [124/V-3] (1290)</t>
  </si>
  <si>
    <t>PRK0001290</t>
  </si>
  <si>
    <t>Nõlvaku 26 [124/VII-3] (1294)</t>
  </si>
  <si>
    <t>PRK0001294</t>
  </si>
  <si>
    <t>Nõlvaku 26 [124/VII-2] (1293)</t>
  </si>
  <si>
    <t>PRK0001293</t>
  </si>
  <si>
    <t>Nõlvaku 12 [124/V-2] (1289)</t>
  </si>
  <si>
    <t>PRK0001289</t>
  </si>
  <si>
    <t>Nõlvaku 34 [124/VIII-3] (1296)</t>
  </si>
  <si>
    <t>PRK0001296</t>
  </si>
  <si>
    <t>Nõlvaku 18 [124/VI-1] (1225)</t>
  </si>
  <si>
    <t>PRK0001225</t>
  </si>
  <si>
    <t>Nõlvaku 18 [124/VI-2] (1291)</t>
  </si>
  <si>
    <t>PRK0001291</t>
  </si>
  <si>
    <t>Lohkva [124/II-3] (1286)</t>
  </si>
  <si>
    <t>PRK0001286</t>
  </si>
  <si>
    <t>Männimetsa tee 3 [124/IX-3] (1297)</t>
  </si>
  <si>
    <t>PRK0001297</t>
  </si>
  <si>
    <t>Lohkva [124/IV-3] (1288)</t>
  </si>
  <si>
    <t>PRK0001288</t>
  </si>
  <si>
    <t>Lohkva [124/III-3] (1287)</t>
  </si>
  <si>
    <t>PRK0001287</t>
  </si>
  <si>
    <t>Nõlvaku 34 [124/VIII-2] (1295)</t>
  </si>
  <si>
    <t>PRK0001295</t>
  </si>
  <si>
    <t>57257</t>
  </si>
  <si>
    <t>PRK0057257</t>
  </si>
  <si>
    <t>Kobrulehe veehaare</t>
  </si>
  <si>
    <t>Tarbepuurkaev (24823)</t>
  </si>
  <si>
    <t>PRK0024823</t>
  </si>
  <si>
    <t>57255</t>
  </si>
  <si>
    <t>PRK0057255</t>
  </si>
  <si>
    <t>58566</t>
  </si>
  <si>
    <t>PRK0058566</t>
  </si>
  <si>
    <t>Tarbepuurkaev (24824)</t>
  </si>
  <si>
    <t>PRK0024824</t>
  </si>
  <si>
    <t>PRK0063861</t>
  </si>
  <si>
    <t>PRK0063860</t>
  </si>
  <si>
    <t>PRK0063946</t>
  </si>
  <si>
    <t>PRK0063945</t>
  </si>
  <si>
    <t>63791</t>
  </si>
  <si>
    <t>PRK0063791</t>
  </si>
  <si>
    <t>PRK0063983</t>
  </si>
  <si>
    <t>PRK0064152</t>
  </si>
  <si>
    <t>63792</t>
  </si>
  <si>
    <t>PRK0063792</t>
  </si>
  <si>
    <t>63789</t>
  </si>
  <si>
    <t>PRK0063789</t>
  </si>
  <si>
    <t>63798</t>
  </si>
  <si>
    <t>PRK0063798</t>
  </si>
  <si>
    <t>63787</t>
  </si>
  <si>
    <t>PRK0063787</t>
  </si>
  <si>
    <t>63790</t>
  </si>
  <si>
    <t>PRK0063790</t>
  </si>
  <si>
    <t>63794</t>
  </si>
  <si>
    <t>PRK0063794</t>
  </si>
  <si>
    <t>63788</t>
  </si>
  <si>
    <t>PRK0063788</t>
  </si>
  <si>
    <t>63786</t>
  </si>
  <si>
    <t>PRK0063786</t>
  </si>
  <si>
    <t>63793</t>
  </si>
  <si>
    <t>PRK0063793</t>
  </si>
  <si>
    <t>63785</t>
  </si>
  <si>
    <t>PRK0063785</t>
  </si>
  <si>
    <t>63797</t>
  </si>
  <si>
    <t>PRK0063797</t>
  </si>
  <si>
    <t>63784</t>
  </si>
  <si>
    <t>PRK0063784</t>
  </si>
  <si>
    <t>63795</t>
  </si>
  <si>
    <t>PRK0063795</t>
  </si>
  <si>
    <t>63796</t>
  </si>
  <si>
    <t>PRK0063796</t>
  </si>
  <si>
    <t>Peetri 43 [93] (1236)</t>
  </si>
  <si>
    <t>PRK0001236</t>
  </si>
  <si>
    <t>Tähe 137 [80] (1230)</t>
  </si>
  <si>
    <t>PRK0001230</t>
  </si>
  <si>
    <t>Tähe 137 [80A] (4406)</t>
  </si>
  <si>
    <t>PRK0004406</t>
  </si>
  <si>
    <t>Sepa 24 [66/11] (1201)</t>
  </si>
  <si>
    <t>PRK0001201</t>
  </si>
  <si>
    <t>Sepa 24 [66/12] (1256)</t>
  </si>
  <si>
    <t>PRK0001256</t>
  </si>
  <si>
    <t>Sirbi 11 [78A] (1203)</t>
  </si>
  <si>
    <t>PRK0001203</t>
  </si>
  <si>
    <t>Sirbi 11 [78B] (1255)</t>
  </si>
  <si>
    <t>PRK0001255</t>
  </si>
  <si>
    <t>Sirbi 11 [78] (1275)</t>
  </si>
  <si>
    <t>PRK0001275</t>
  </si>
  <si>
    <t>Võru 240 [99A] (1231)</t>
  </si>
  <si>
    <t>PRK0001231</t>
  </si>
  <si>
    <t>Võru 240 [99] (1232)</t>
  </si>
  <si>
    <t>PRK0001232</t>
  </si>
  <si>
    <t>Aardla 54 [77A] (1205)</t>
  </si>
  <si>
    <t>PRK0001205</t>
  </si>
  <si>
    <t>Aardla 54 [77] (1276)</t>
  </si>
  <si>
    <t>PRK0001276</t>
  </si>
  <si>
    <t>Roopa 38 [129] (1237)</t>
  </si>
  <si>
    <t>PRK0001237</t>
  </si>
  <si>
    <t>Tartu (1216)</t>
  </si>
  <si>
    <t>PRK0001216</t>
  </si>
  <si>
    <t>Aardla tn 91a [101B] (1235)</t>
  </si>
  <si>
    <t>PRK0001235</t>
  </si>
  <si>
    <t>Aardla tn 91a [101] (1233)</t>
  </si>
  <si>
    <t>PRK0001233</t>
  </si>
  <si>
    <t>Aardla 111a [120] (1241)</t>
  </si>
  <si>
    <t>PRK0001241</t>
  </si>
  <si>
    <t>Riia 140d [102] (1239)</t>
  </si>
  <si>
    <t>PRK0001239</t>
  </si>
  <si>
    <t>Sanatooriumi 2 [76] (1212)</t>
  </si>
  <si>
    <t>PRK0001212</t>
  </si>
  <si>
    <t>Sanatooriumi 4 [103A] (1244)</t>
  </si>
  <si>
    <t>PRK0001244</t>
  </si>
  <si>
    <t>Sanatooriumi 4 [103] (1247)</t>
  </si>
  <si>
    <t>PRK0001247</t>
  </si>
  <si>
    <t>Uus 63c [89] (1246)</t>
  </si>
  <si>
    <t>PRK0001246</t>
  </si>
  <si>
    <t>Tiigi 12b [83] (1210)</t>
  </si>
  <si>
    <t>PRK0001210</t>
  </si>
  <si>
    <t>Tiigi 12b [107] (1254)</t>
  </si>
  <si>
    <t>PRK0001254</t>
  </si>
  <si>
    <t>Kannikese 10 [128] (1202)</t>
  </si>
  <si>
    <t>PRK0001202</t>
  </si>
  <si>
    <t>Kannikese 10 [128A] (1281)</t>
  </si>
  <si>
    <t>PRK0001281</t>
  </si>
  <si>
    <t>Ilmatsalu 50a [74] (1257)</t>
  </si>
  <si>
    <t>PRK0001257</t>
  </si>
  <si>
    <t>Tuglase 7a [72] (1248)</t>
  </si>
  <si>
    <t>PRK0001248</t>
  </si>
  <si>
    <t>Oa 21 [71] (1252)</t>
  </si>
  <si>
    <t>PRK0001252</t>
  </si>
  <si>
    <t>Puiestee 9a [68A] (1200)</t>
  </si>
  <si>
    <t>PRK0001200</t>
  </si>
  <si>
    <t>Puiestee 9a [68] (1273)</t>
  </si>
  <si>
    <t>PRK0001273</t>
  </si>
  <si>
    <t>Rahinge (25685)</t>
  </si>
  <si>
    <t>PRK0025685</t>
  </si>
  <si>
    <t>Rahinge küla ühisveevärgi puurkaev</t>
  </si>
  <si>
    <t>Ilmatsalu elamud pk 1 (7192)</t>
  </si>
  <si>
    <t>PRK0007192</t>
  </si>
  <si>
    <t>Ilmatsalu aleviku ja Tüki küla ühisveevärgi puurkaev</t>
  </si>
  <si>
    <t>Vorbuse pk 2 (7194)</t>
  </si>
  <si>
    <t>PRK0007194</t>
  </si>
  <si>
    <t>Vorbuse küla ühisveevärgi puurkaev</t>
  </si>
  <si>
    <t>Rõhu (7190)</t>
  </si>
  <si>
    <t>PRK0007190</t>
  </si>
  <si>
    <t>Rõhu küla ühsveevärgi puurkaev*</t>
  </si>
  <si>
    <t>Tarbepuurkaev (7172)</t>
  </si>
  <si>
    <t>PRK0007172</t>
  </si>
  <si>
    <t>Tähtvere küla Tiksoja piirkonna veevarustussüsteemi puurkaev</t>
  </si>
  <si>
    <t>Õssu pk (21046)</t>
  </si>
  <si>
    <t>PRK0021046</t>
  </si>
  <si>
    <t>Õssu küla puurkaev, mida kasutatakse ka Märja aleviku ja Haage küla ühisveevarustuses</t>
  </si>
  <si>
    <t>*Haage Agro OÜ omandis, ent kasutatakse Rõhu küla ühisveevärgis</t>
  </si>
  <si>
    <t>Tartu linna ühisveevärgi puurkaevud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</si>
</sst>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b/>
      <sz val="8"/>
      <color indexed="8"/>
      <name val="Verdana"/>
      <family val="2"/>
      <charset val="186"/>
    </font>
    <font>
      <sz val="8"/>
      <color theme="1"/>
      <name val="Verdana"/>
      <family val="2"/>
      <charset val="186"/>
    </font>
    <font>
      <b/>
      <sz val="8"/>
      <name val="Verdana"/>
      <family val="2"/>
      <charset val="186"/>
    </font>
    <font>
      <sz val="8"/>
      <name val="Verdana"/>
      <family val="2"/>
      <charset val="186"/>
    </font>
    <font>
      <i/>
      <sz val="8"/>
      <name val="Verdan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/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0" fontId="2" fillId="5" borderId="1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/>
    <xf numFmtId="0" fontId="3" fillId="6" borderId="1" xfId="0" applyFont="1" applyFill="1" applyBorder="1" applyAlignment="1">
      <alignment horizontal="left" indent="2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/>
    <xf numFmtId="3" fontId="3" fillId="2" borderId="1" xfId="0" applyNumberFormat="1" applyFont="1" applyFill="1" applyBorder="1"/>
    <xf numFmtId="3" fontId="1" fillId="3" borderId="1" xfId="0" applyNumberFormat="1" applyFont="1" applyFill="1" applyBorder="1"/>
    <xf numFmtId="0" fontId="3" fillId="0" borderId="1" xfId="0" applyFont="1" applyBorder="1" applyAlignment="1">
      <alignment horizontal="left" indent="3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3" fillId="7" borderId="1" xfId="0" applyFont="1" applyFill="1" applyBorder="1" applyAlignment="1">
      <alignment horizontal="left" indent="2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3" fontId="1" fillId="8" borderId="1" xfId="0" applyNumberFormat="1" applyFont="1" applyFill="1" applyBorder="1"/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2" fillId="5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3" fontId="0" fillId="0" borderId="0" xfId="0" applyNumberFormat="1"/>
    <xf numFmtId="3" fontId="2" fillId="5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8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1C9EF7-10EB-4492-AFCF-DCB59049EF05}" name="Table1" displayName="Table1" ref="A2:E123" totalsRowShown="0" headerRowDxfId="8" dataDxfId="7" headerRowBorderDxfId="5" tableBorderDxfId="6">
  <autoFilter ref="A2:E123" xr:uid="{EF1C9EF7-10EB-4492-AFCF-DCB59049EF05}"/>
  <tableColumns count="5">
    <tableColumn id="1" xr3:uid="{31B54DA1-6E75-409E-9351-A2C3BA4F53E0}" name="Põhjaveehaarde nimetus" dataDxfId="4"/>
    <tableColumn id="2" xr3:uid="{A8B1298C-816C-42E1-9CB7-B80A4B8A6882}" name="Ehitusaasta" dataDxfId="3"/>
    <tableColumn id="3" xr3:uid="{9309C8F9-6881-412A-B22A-7F99E041D044}" name="Puurkaevu registrikood" dataDxfId="2"/>
    <tableColumn id="4" xr3:uid="{7143D8CA-A33D-4A7B-BD29-4612F5F2E883}" name="Märkus" dataDxfId="1"/>
    <tableColumn id="5" xr3:uid="{E4446EFD-3DB2-4363-96A5-625F29EEA326}" name="Puurkaevu katastri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2ED5-CF3F-4A00-8C5D-0A290B6D2F21}">
  <dimension ref="A1:T146"/>
  <sheetViews>
    <sheetView workbookViewId="0"/>
  </sheetViews>
  <sheetFormatPr defaultRowHeight="14.25" x14ac:dyDescent="0.45"/>
  <cols>
    <col min="1" max="1" width="30.59765625" customWidth="1"/>
    <col min="2" max="2" width="20.53125" customWidth="1"/>
    <col min="3" max="3" width="8.53125" customWidth="1"/>
    <col min="4" max="4" width="10.9296875" bestFit="1" customWidth="1"/>
    <col min="5" max="5" width="13.59765625" customWidth="1"/>
    <col min="6" max="6" width="10.9296875" bestFit="1" customWidth="1"/>
    <col min="7" max="7" width="13.19921875" bestFit="1" customWidth="1"/>
    <col min="8" max="10" width="10.9296875" bestFit="1" customWidth="1"/>
    <col min="11" max="11" width="13.19921875" bestFit="1" customWidth="1"/>
    <col min="12" max="14" width="10.9296875" bestFit="1" customWidth="1"/>
    <col min="15" max="15" width="13.19921875" bestFit="1" customWidth="1"/>
    <col min="16" max="18" width="10.9296875" bestFit="1" customWidth="1"/>
    <col min="19" max="19" width="11.9296875" customWidth="1"/>
    <col min="20" max="20" width="16.796875" customWidth="1"/>
  </cols>
  <sheetData>
    <row r="1" spans="1:20" x14ac:dyDescent="0.45">
      <c r="A1" s="1" t="s">
        <v>147</v>
      </c>
      <c r="B1" s="2" t="s">
        <v>0</v>
      </c>
      <c r="C1" s="3"/>
      <c r="D1" s="1" t="s">
        <v>1</v>
      </c>
      <c r="E1" s="1" t="s">
        <v>2</v>
      </c>
      <c r="F1" s="1" t="s">
        <v>3</v>
      </c>
      <c r="G1" s="4" t="s">
        <v>4</v>
      </c>
      <c r="H1" s="1" t="s">
        <v>5</v>
      </c>
      <c r="I1" s="1" t="s">
        <v>6</v>
      </c>
      <c r="J1" s="1" t="s">
        <v>7</v>
      </c>
      <c r="K1" s="4" t="s">
        <v>8</v>
      </c>
      <c r="L1" s="1" t="s">
        <v>9</v>
      </c>
      <c r="M1" s="1" t="s">
        <v>10</v>
      </c>
      <c r="N1" s="1" t="s">
        <v>11</v>
      </c>
      <c r="O1" s="4" t="s">
        <v>12</v>
      </c>
      <c r="P1" s="1" t="s">
        <v>13</v>
      </c>
      <c r="Q1" s="1" t="s">
        <v>14</v>
      </c>
      <c r="R1" s="1" t="s">
        <v>15</v>
      </c>
      <c r="S1" s="4" t="s">
        <v>16</v>
      </c>
      <c r="T1" s="5" t="s">
        <v>17</v>
      </c>
    </row>
    <row r="2" spans="1:20" x14ac:dyDescent="0.45">
      <c r="A2" s="6" t="s">
        <v>18</v>
      </c>
      <c r="B2" s="7"/>
      <c r="C2" s="8"/>
      <c r="D2" s="9">
        <f>D3+D8+D43+D81+D89</f>
        <v>472369</v>
      </c>
      <c r="E2" s="9">
        <f>E3+E8+E43+E81+E89</f>
        <v>443891</v>
      </c>
      <c r="F2" s="9">
        <f>F3+F8+F43+F81+F89</f>
        <v>464840</v>
      </c>
      <c r="G2" s="10">
        <f>SUM(D2:F2)</f>
        <v>1381100</v>
      </c>
      <c r="H2" s="9">
        <f>H3+H8+H43+H81+H89</f>
        <v>419251</v>
      </c>
      <c r="I2" s="9">
        <f>I3+I8+I43+I81+I89</f>
        <v>444261</v>
      </c>
      <c r="J2" s="9">
        <f>J3+J8+J43+J81+J89</f>
        <v>437909</v>
      </c>
      <c r="K2" s="10">
        <f>SUM(H2:J2)</f>
        <v>1301421</v>
      </c>
      <c r="L2" s="9">
        <f>L3+L8+L43+L81+L89</f>
        <v>439796</v>
      </c>
      <c r="M2" s="9">
        <f>M3+M8+M43+M81+M89</f>
        <v>437784</v>
      </c>
      <c r="N2" s="9">
        <f>N3+N8+N43+N81+N89</f>
        <v>441896</v>
      </c>
      <c r="O2" s="10">
        <f>SUM(L2:N2)</f>
        <v>1319476</v>
      </c>
      <c r="P2" s="9">
        <f>P3+P8+P43+P81+P89</f>
        <v>455609</v>
      </c>
      <c r="Q2" s="9">
        <f>Q3+Q8+Q43+Q81+Q89</f>
        <v>446390</v>
      </c>
      <c r="R2" s="9">
        <f>R3+R8+R43+R81+R89</f>
        <v>448345</v>
      </c>
      <c r="S2" s="10">
        <f>SUM(P2:R2)</f>
        <v>1350344</v>
      </c>
      <c r="T2" s="11">
        <f>G2+K2+O2+S2</f>
        <v>5352341</v>
      </c>
    </row>
    <row r="3" spans="1:20" x14ac:dyDescent="0.45">
      <c r="A3" s="12" t="s">
        <v>19</v>
      </c>
      <c r="B3" s="13"/>
      <c r="C3" s="14" t="s">
        <v>20</v>
      </c>
      <c r="D3" s="15">
        <f>D4</f>
        <v>184482</v>
      </c>
      <c r="E3" s="15">
        <f>E4</f>
        <v>191307</v>
      </c>
      <c r="F3" s="15">
        <f>F4</f>
        <v>192907</v>
      </c>
      <c r="G3" s="10">
        <f t="shared" ref="G3:G62" si="0">SUM(D3:F3)</f>
        <v>568696</v>
      </c>
      <c r="H3" s="15">
        <f>H4</f>
        <v>173648</v>
      </c>
      <c r="I3" s="15">
        <f>I4</f>
        <v>183883</v>
      </c>
      <c r="J3" s="15">
        <f>J4</f>
        <v>177040</v>
      </c>
      <c r="K3" s="10">
        <f t="shared" ref="K3:K62" si="1">SUM(H3:J3)</f>
        <v>534571</v>
      </c>
      <c r="L3" s="15">
        <f>L4</f>
        <v>183300</v>
      </c>
      <c r="M3" s="15">
        <f>M4</f>
        <v>180790</v>
      </c>
      <c r="N3" s="15">
        <f>N4</f>
        <v>180920</v>
      </c>
      <c r="O3" s="10">
        <f t="shared" ref="O3:O62" si="2">SUM(L3:N3)</f>
        <v>545010</v>
      </c>
      <c r="P3" s="15">
        <f>P4</f>
        <v>185821</v>
      </c>
      <c r="Q3" s="15">
        <f>Q4</f>
        <v>185089</v>
      </c>
      <c r="R3" s="15">
        <f>R4</f>
        <v>194331</v>
      </c>
      <c r="S3" s="10">
        <f t="shared" ref="S3:S62" si="3">SUM(P3:R3)</f>
        <v>565241</v>
      </c>
      <c r="T3" s="11">
        <f t="shared" ref="T3:T62" si="4">G3+K3+O3+S3</f>
        <v>2213518</v>
      </c>
    </row>
    <row r="4" spans="1:20" x14ac:dyDescent="0.45">
      <c r="A4" s="16" t="s">
        <v>19</v>
      </c>
      <c r="B4" s="17"/>
      <c r="C4" s="18"/>
      <c r="D4" s="19">
        <f>SUM(D5:D7)</f>
        <v>184482</v>
      </c>
      <c r="E4" s="19">
        <f>SUM(E5:E7)</f>
        <v>191307</v>
      </c>
      <c r="F4" s="19">
        <f>SUM(F5:F7)</f>
        <v>192907</v>
      </c>
      <c r="G4" s="20">
        <f t="shared" si="0"/>
        <v>568696</v>
      </c>
      <c r="H4" s="19">
        <f>SUM(H5:H7)</f>
        <v>173648</v>
      </c>
      <c r="I4" s="19">
        <f>SUM(I5:I7)</f>
        <v>183883</v>
      </c>
      <c r="J4" s="19">
        <f>SUM(J5:J7)</f>
        <v>177040</v>
      </c>
      <c r="K4" s="20">
        <f t="shared" si="1"/>
        <v>534571</v>
      </c>
      <c r="L4" s="19">
        <f>SUM(L5:L7)</f>
        <v>183300</v>
      </c>
      <c r="M4" s="19">
        <f>SUM(M5:M7)</f>
        <v>180790</v>
      </c>
      <c r="N4" s="19">
        <f>SUM(N5:N7)</f>
        <v>180920</v>
      </c>
      <c r="O4" s="20">
        <f t="shared" si="2"/>
        <v>545010</v>
      </c>
      <c r="P4" s="19">
        <f>SUM(P5:P7)</f>
        <v>185821</v>
      </c>
      <c r="Q4" s="19">
        <f>SUM(Q5:Q7)</f>
        <v>185089</v>
      </c>
      <c r="R4" s="19">
        <f>SUM(R5:R7)</f>
        <v>194331</v>
      </c>
      <c r="S4" s="20">
        <f t="shared" si="3"/>
        <v>565241</v>
      </c>
      <c r="T4" s="21">
        <f t="shared" si="4"/>
        <v>2213518</v>
      </c>
    </row>
    <row r="5" spans="1:20" x14ac:dyDescent="0.45">
      <c r="A5" s="22" t="s">
        <v>21</v>
      </c>
      <c r="B5" s="23" t="s">
        <v>148</v>
      </c>
      <c r="C5" s="24"/>
      <c r="D5" s="25">
        <v>7428</v>
      </c>
      <c r="E5" s="25">
        <v>10403</v>
      </c>
      <c r="F5" s="25">
        <v>8676</v>
      </c>
      <c r="G5" s="20">
        <f t="shared" si="0"/>
        <v>26507</v>
      </c>
      <c r="H5" s="25">
        <v>6902</v>
      </c>
      <c r="I5" s="25">
        <v>7596</v>
      </c>
      <c r="J5" s="25">
        <v>8087</v>
      </c>
      <c r="K5" s="20">
        <f t="shared" si="1"/>
        <v>22585</v>
      </c>
      <c r="L5" s="25">
        <v>7569</v>
      </c>
      <c r="M5" s="25">
        <v>7048</v>
      </c>
      <c r="N5" s="25">
        <v>7863</v>
      </c>
      <c r="O5" s="20">
        <f t="shared" si="2"/>
        <v>22480</v>
      </c>
      <c r="P5" s="25">
        <v>10113</v>
      </c>
      <c r="Q5" s="25">
        <v>16354</v>
      </c>
      <c r="R5" s="25">
        <v>17581</v>
      </c>
      <c r="S5" s="20">
        <f t="shared" si="3"/>
        <v>44048</v>
      </c>
      <c r="T5" s="21">
        <f t="shared" si="4"/>
        <v>115620</v>
      </c>
    </row>
    <row r="6" spans="1:20" x14ac:dyDescent="0.45">
      <c r="A6" s="22" t="s">
        <v>22</v>
      </c>
      <c r="B6" s="23" t="s">
        <v>148</v>
      </c>
      <c r="C6" s="24"/>
      <c r="D6" s="25">
        <v>74495</v>
      </c>
      <c r="E6" s="25">
        <v>78023</v>
      </c>
      <c r="F6" s="25">
        <v>77901</v>
      </c>
      <c r="G6" s="20">
        <f t="shared" si="0"/>
        <v>230419</v>
      </c>
      <c r="H6" s="25">
        <v>65366</v>
      </c>
      <c r="I6" s="25">
        <v>69219</v>
      </c>
      <c r="J6" s="25">
        <v>67270</v>
      </c>
      <c r="K6" s="20">
        <f t="shared" si="1"/>
        <v>201855</v>
      </c>
      <c r="L6" s="25">
        <v>68680</v>
      </c>
      <c r="M6" s="25">
        <v>71383</v>
      </c>
      <c r="N6" s="25">
        <v>73452</v>
      </c>
      <c r="O6" s="20">
        <f t="shared" si="2"/>
        <v>213515</v>
      </c>
      <c r="P6" s="25">
        <v>75972</v>
      </c>
      <c r="Q6" s="25">
        <v>73810</v>
      </c>
      <c r="R6" s="25">
        <v>75915</v>
      </c>
      <c r="S6" s="20">
        <f t="shared" si="3"/>
        <v>225697</v>
      </c>
      <c r="T6" s="21">
        <f t="shared" si="4"/>
        <v>871486</v>
      </c>
    </row>
    <row r="7" spans="1:20" x14ac:dyDescent="0.45">
      <c r="A7" s="22" t="s">
        <v>23</v>
      </c>
      <c r="B7" s="23" t="s">
        <v>148</v>
      </c>
      <c r="C7" s="24"/>
      <c r="D7" s="25">
        <v>102559</v>
      </c>
      <c r="E7" s="25">
        <v>102881</v>
      </c>
      <c r="F7" s="25">
        <v>106330</v>
      </c>
      <c r="G7" s="20">
        <f t="shared" si="0"/>
        <v>311770</v>
      </c>
      <c r="H7" s="25">
        <v>101380</v>
      </c>
      <c r="I7" s="25">
        <v>107068</v>
      </c>
      <c r="J7" s="25">
        <v>101683</v>
      </c>
      <c r="K7" s="20">
        <f t="shared" si="1"/>
        <v>310131</v>
      </c>
      <c r="L7" s="25">
        <v>107051</v>
      </c>
      <c r="M7" s="25">
        <v>102359</v>
      </c>
      <c r="N7" s="25">
        <v>99605</v>
      </c>
      <c r="O7" s="20">
        <f t="shared" si="2"/>
        <v>309015</v>
      </c>
      <c r="P7" s="25">
        <v>99736</v>
      </c>
      <c r="Q7" s="25">
        <v>94925</v>
      </c>
      <c r="R7" s="25">
        <v>100835</v>
      </c>
      <c r="S7" s="20">
        <f t="shared" si="3"/>
        <v>295496</v>
      </c>
      <c r="T7" s="21">
        <f t="shared" si="4"/>
        <v>1226412</v>
      </c>
    </row>
    <row r="8" spans="1:20" x14ac:dyDescent="0.45">
      <c r="A8" s="12" t="s">
        <v>24</v>
      </c>
      <c r="B8" s="13"/>
      <c r="C8" s="14" t="s">
        <v>20</v>
      </c>
      <c r="D8" s="15">
        <f>D9+D28+D33</f>
        <v>188544</v>
      </c>
      <c r="E8" s="15">
        <f>SUM(E9,E28,E33)</f>
        <v>162284</v>
      </c>
      <c r="F8" s="15">
        <f>F9+F28+F33</f>
        <v>171429</v>
      </c>
      <c r="G8" s="10">
        <f t="shared" si="0"/>
        <v>522257</v>
      </c>
      <c r="H8" s="15">
        <f>H9+H28+H33</f>
        <v>161158</v>
      </c>
      <c r="I8" s="15">
        <f>I9+I28+I33</f>
        <v>168370</v>
      </c>
      <c r="J8" s="15">
        <f>J9+J28+J33</f>
        <v>163751</v>
      </c>
      <c r="K8" s="10">
        <f t="shared" si="1"/>
        <v>493279</v>
      </c>
      <c r="L8" s="15">
        <f>L9+L28+L33</f>
        <v>166912</v>
      </c>
      <c r="M8" s="15">
        <f>M9+M28+M33</f>
        <v>168701</v>
      </c>
      <c r="N8" s="15">
        <f>N9+N28+N33</f>
        <v>172468</v>
      </c>
      <c r="O8" s="10">
        <f t="shared" si="2"/>
        <v>508081</v>
      </c>
      <c r="P8" s="15">
        <f>P9+P28+P33</f>
        <v>172887</v>
      </c>
      <c r="Q8" s="15">
        <f>Q9+Q28+Q33</f>
        <v>167194</v>
      </c>
      <c r="R8" s="15">
        <f>R9+R28+R33</f>
        <v>160931</v>
      </c>
      <c r="S8" s="10">
        <f t="shared" si="3"/>
        <v>501012</v>
      </c>
      <c r="T8" s="11">
        <f t="shared" si="4"/>
        <v>2024629</v>
      </c>
    </row>
    <row r="9" spans="1:20" x14ac:dyDescent="0.45">
      <c r="A9" s="16" t="s">
        <v>24</v>
      </c>
      <c r="B9" s="17"/>
      <c r="C9" s="18"/>
      <c r="D9" s="19">
        <f>SUM(D10:D27)</f>
        <v>123833</v>
      </c>
      <c r="E9" s="19">
        <f>SUM(E10:E27)</f>
        <v>101961</v>
      </c>
      <c r="F9" s="19">
        <f>SUM(F10:F27)</f>
        <v>109858</v>
      </c>
      <c r="G9" s="20">
        <f t="shared" si="0"/>
        <v>335652</v>
      </c>
      <c r="H9" s="19">
        <f>SUM(H10:H27)</f>
        <v>100417</v>
      </c>
      <c r="I9" s="19">
        <f>SUM(I10:I27)</f>
        <v>101248</v>
      </c>
      <c r="J9" s="19">
        <f>SUM(J10:J27)</f>
        <v>106646</v>
      </c>
      <c r="K9" s="20">
        <f t="shared" si="1"/>
        <v>308311</v>
      </c>
      <c r="L9" s="19">
        <f>SUM(L10:L27)</f>
        <v>110785</v>
      </c>
      <c r="M9" s="19">
        <f>SUM(M10:M27)</f>
        <v>107105</v>
      </c>
      <c r="N9" s="19">
        <f>SUM(N10:N27)</f>
        <v>110904</v>
      </c>
      <c r="O9" s="20">
        <f t="shared" si="2"/>
        <v>328794</v>
      </c>
      <c r="P9" s="19">
        <f>SUM(P10:P27)</f>
        <v>106061</v>
      </c>
      <c r="Q9" s="19">
        <f>SUM(Q10:Q27)</f>
        <v>97553</v>
      </c>
      <c r="R9" s="19">
        <f>SUM(R10:R27)</f>
        <v>94087</v>
      </c>
      <c r="S9" s="20">
        <f t="shared" si="3"/>
        <v>297701</v>
      </c>
      <c r="T9" s="21">
        <f t="shared" si="4"/>
        <v>1270458</v>
      </c>
    </row>
    <row r="10" spans="1:20" x14ac:dyDescent="0.45">
      <c r="A10" s="22" t="s">
        <v>25</v>
      </c>
      <c r="B10" s="23" t="s">
        <v>26</v>
      </c>
      <c r="C10" s="24"/>
      <c r="D10" s="25">
        <v>8668</v>
      </c>
      <c r="E10" s="25">
        <v>6276</v>
      </c>
      <c r="F10" s="25">
        <v>10933</v>
      </c>
      <c r="G10" s="20">
        <f t="shared" si="0"/>
        <v>25877</v>
      </c>
      <c r="H10" s="25">
        <v>8074</v>
      </c>
      <c r="I10" s="25">
        <v>9091</v>
      </c>
      <c r="J10" s="25">
        <v>7068</v>
      </c>
      <c r="K10" s="20">
        <f t="shared" si="1"/>
        <v>24233</v>
      </c>
      <c r="L10" s="25">
        <v>8493</v>
      </c>
      <c r="M10" s="25">
        <v>8415</v>
      </c>
      <c r="N10" s="25">
        <v>8589</v>
      </c>
      <c r="O10" s="20">
        <f t="shared" si="2"/>
        <v>25497</v>
      </c>
      <c r="P10" s="25">
        <v>8707</v>
      </c>
      <c r="Q10" s="25">
        <v>11339</v>
      </c>
      <c r="R10" s="25">
        <v>6274</v>
      </c>
      <c r="S10" s="20">
        <f t="shared" si="3"/>
        <v>26320</v>
      </c>
      <c r="T10" s="21">
        <f t="shared" si="4"/>
        <v>101927</v>
      </c>
    </row>
    <row r="11" spans="1:20" x14ac:dyDescent="0.45">
      <c r="A11" s="22" t="s">
        <v>27</v>
      </c>
      <c r="B11" s="23" t="s">
        <v>28</v>
      </c>
      <c r="C11" s="24"/>
      <c r="D11" s="25">
        <v>6416</v>
      </c>
      <c r="E11" s="25">
        <v>7922</v>
      </c>
      <c r="F11" s="25">
        <v>8141</v>
      </c>
      <c r="G11" s="20">
        <f t="shared" si="0"/>
        <v>22479</v>
      </c>
      <c r="H11" s="25">
        <v>7671</v>
      </c>
      <c r="I11" s="25">
        <v>8611</v>
      </c>
      <c r="J11" s="25">
        <v>6756</v>
      </c>
      <c r="K11" s="20">
        <f t="shared" si="1"/>
        <v>23038</v>
      </c>
      <c r="L11" s="25">
        <v>7900</v>
      </c>
      <c r="M11" s="25">
        <v>7700</v>
      </c>
      <c r="N11" s="25">
        <v>7797</v>
      </c>
      <c r="O11" s="20">
        <f t="shared" si="2"/>
        <v>23397</v>
      </c>
      <c r="P11" s="25">
        <v>7674</v>
      </c>
      <c r="Q11" s="25">
        <v>10212</v>
      </c>
      <c r="R11" s="25">
        <v>5309</v>
      </c>
      <c r="S11" s="20">
        <f t="shared" si="3"/>
        <v>23195</v>
      </c>
      <c r="T11" s="21">
        <f t="shared" si="4"/>
        <v>92109</v>
      </c>
    </row>
    <row r="12" spans="1:20" x14ac:dyDescent="0.45">
      <c r="A12" s="22" t="s">
        <v>29</v>
      </c>
      <c r="B12" s="23" t="s">
        <v>30</v>
      </c>
      <c r="C12" s="24"/>
      <c r="D12" s="25">
        <v>4526</v>
      </c>
      <c r="E12" s="25">
        <v>5891</v>
      </c>
      <c r="F12" s="25">
        <v>6454</v>
      </c>
      <c r="G12" s="20">
        <f t="shared" si="0"/>
        <v>16871</v>
      </c>
      <c r="H12" s="25">
        <v>6034</v>
      </c>
      <c r="I12" s="25">
        <v>6771</v>
      </c>
      <c r="J12" s="25">
        <v>5557</v>
      </c>
      <c r="K12" s="20">
        <f t="shared" si="1"/>
        <v>18362</v>
      </c>
      <c r="L12" s="25">
        <v>6157</v>
      </c>
      <c r="M12" s="25">
        <v>5956</v>
      </c>
      <c r="N12" s="25">
        <v>5946</v>
      </c>
      <c r="O12" s="20">
        <f t="shared" si="2"/>
        <v>18059</v>
      </c>
      <c r="P12" s="25">
        <v>5963</v>
      </c>
      <c r="Q12" s="25">
        <v>2118</v>
      </c>
      <c r="R12" s="25">
        <v>4081</v>
      </c>
      <c r="S12" s="20">
        <f t="shared" si="3"/>
        <v>12162</v>
      </c>
      <c r="T12" s="21">
        <f t="shared" si="4"/>
        <v>65454</v>
      </c>
    </row>
    <row r="13" spans="1:20" x14ac:dyDescent="0.45">
      <c r="A13" s="22" t="s">
        <v>31</v>
      </c>
      <c r="B13" s="23" t="s">
        <v>26</v>
      </c>
      <c r="C13" s="24"/>
      <c r="D13" s="25">
        <v>0</v>
      </c>
      <c r="E13" s="25">
        <v>0</v>
      </c>
      <c r="F13" s="25">
        <v>0</v>
      </c>
      <c r="G13" s="20">
        <f t="shared" si="0"/>
        <v>0</v>
      </c>
      <c r="H13" s="25">
        <v>0</v>
      </c>
      <c r="I13" s="25">
        <v>0</v>
      </c>
      <c r="J13" s="25">
        <v>0</v>
      </c>
      <c r="K13" s="20">
        <f t="shared" si="1"/>
        <v>0</v>
      </c>
      <c r="L13" s="25">
        <v>233</v>
      </c>
      <c r="M13" s="25">
        <v>305</v>
      </c>
      <c r="N13" s="25">
        <v>0</v>
      </c>
      <c r="O13" s="20">
        <f t="shared" si="2"/>
        <v>538</v>
      </c>
      <c r="P13" s="25">
        <v>33</v>
      </c>
      <c r="Q13" s="25">
        <v>4982</v>
      </c>
      <c r="R13" s="25">
        <v>2738</v>
      </c>
      <c r="S13" s="20">
        <f t="shared" si="3"/>
        <v>7753</v>
      </c>
      <c r="T13" s="21">
        <f t="shared" si="4"/>
        <v>8291</v>
      </c>
    </row>
    <row r="14" spans="1:20" x14ac:dyDescent="0.45">
      <c r="A14" s="22" t="s">
        <v>32</v>
      </c>
      <c r="B14" s="23" t="s">
        <v>28</v>
      </c>
      <c r="C14" s="24"/>
      <c r="D14" s="25">
        <v>11389</v>
      </c>
      <c r="E14" s="25">
        <v>7171</v>
      </c>
      <c r="F14" s="25">
        <v>10335</v>
      </c>
      <c r="G14" s="20">
        <f t="shared" si="0"/>
        <v>28895</v>
      </c>
      <c r="H14" s="25">
        <v>8810</v>
      </c>
      <c r="I14" s="25">
        <v>10025</v>
      </c>
      <c r="J14" s="25">
        <v>8690</v>
      </c>
      <c r="K14" s="20">
        <f t="shared" si="1"/>
        <v>27525</v>
      </c>
      <c r="L14" s="25">
        <v>9281</v>
      </c>
      <c r="M14" s="25">
        <v>9044</v>
      </c>
      <c r="N14" s="25">
        <v>9241</v>
      </c>
      <c r="O14" s="20">
        <f t="shared" si="2"/>
        <v>27566</v>
      </c>
      <c r="P14" s="25">
        <v>8288</v>
      </c>
      <c r="Q14" s="25">
        <v>5020</v>
      </c>
      <c r="R14" s="25">
        <v>10550</v>
      </c>
      <c r="S14" s="20">
        <f t="shared" si="3"/>
        <v>23858</v>
      </c>
      <c r="T14" s="21">
        <f t="shared" si="4"/>
        <v>107844</v>
      </c>
    </row>
    <row r="15" spans="1:20" x14ac:dyDescent="0.45">
      <c r="A15" s="22" t="s">
        <v>33</v>
      </c>
      <c r="B15" s="23" t="s">
        <v>28</v>
      </c>
      <c r="C15" s="24"/>
      <c r="D15" s="25">
        <v>9862</v>
      </c>
      <c r="E15" s="25">
        <v>7551</v>
      </c>
      <c r="F15" s="25">
        <v>9217</v>
      </c>
      <c r="G15" s="20">
        <f t="shared" si="0"/>
        <v>26630</v>
      </c>
      <c r="H15" s="25">
        <v>7840</v>
      </c>
      <c r="I15" s="25">
        <v>8631</v>
      </c>
      <c r="J15" s="25">
        <v>7997</v>
      </c>
      <c r="K15" s="20">
        <f t="shared" si="1"/>
        <v>24468</v>
      </c>
      <c r="L15" s="25">
        <v>8231</v>
      </c>
      <c r="M15" s="25">
        <v>8170</v>
      </c>
      <c r="N15" s="25">
        <v>8314</v>
      </c>
      <c r="O15" s="20">
        <f t="shared" si="2"/>
        <v>24715</v>
      </c>
      <c r="P15" s="25">
        <v>7479</v>
      </c>
      <c r="Q15" s="25">
        <v>4707</v>
      </c>
      <c r="R15" s="25">
        <v>9609</v>
      </c>
      <c r="S15" s="20">
        <f t="shared" si="3"/>
        <v>21795</v>
      </c>
      <c r="T15" s="21">
        <f t="shared" si="4"/>
        <v>97608</v>
      </c>
    </row>
    <row r="16" spans="1:20" x14ac:dyDescent="0.45">
      <c r="A16" s="22" t="s">
        <v>34</v>
      </c>
      <c r="B16" s="23" t="s">
        <v>26</v>
      </c>
      <c r="C16" s="24"/>
      <c r="D16" s="25">
        <v>10130</v>
      </c>
      <c r="E16" s="25">
        <v>7384</v>
      </c>
      <c r="F16" s="25">
        <v>793</v>
      </c>
      <c r="G16" s="20">
        <f t="shared" si="0"/>
        <v>18307</v>
      </c>
      <c r="H16" s="25">
        <v>0</v>
      </c>
      <c r="I16" s="25">
        <v>2457</v>
      </c>
      <c r="J16" s="25">
        <v>8349</v>
      </c>
      <c r="K16" s="20">
        <f t="shared" si="1"/>
        <v>10806</v>
      </c>
      <c r="L16" s="25">
        <v>8396</v>
      </c>
      <c r="M16" s="25">
        <v>8138</v>
      </c>
      <c r="N16" s="25">
        <v>8440</v>
      </c>
      <c r="O16" s="20">
        <f t="shared" si="2"/>
        <v>24974</v>
      </c>
      <c r="P16" s="25">
        <v>9207</v>
      </c>
      <c r="Q16" s="25">
        <v>4804</v>
      </c>
      <c r="R16" s="25">
        <v>6329</v>
      </c>
      <c r="S16" s="20">
        <f t="shared" si="3"/>
        <v>20340</v>
      </c>
      <c r="T16" s="21">
        <f t="shared" si="4"/>
        <v>74427</v>
      </c>
    </row>
    <row r="17" spans="1:20" x14ac:dyDescent="0.45">
      <c r="A17" s="22" t="s">
        <v>35</v>
      </c>
      <c r="B17" s="23" t="s">
        <v>28</v>
      </c>
      <c r="C17" s="24"/>
      <c r="D17" s="25">
        <v>9647</v>
      </c>
      <c r="E17" s="25">
        <v>6880</v>
      </c>
      <c r="F17" s="25">
        <v>9161</v>
      </c>
      <c r="G17" s="20">
        <f t="shared" si="0"/>
        <v>25688</v>
      </c>
      <c r="H17" s="25">
        <v>8302</v>
      </c>
      <c r="I17" s="25">
        <v>4837</v>
      </c>
      <c r="J17" s="25">
        <v>8081</v>
      </c>
      <c r="K17" s="20">
        <f t="shared" si="1"/>
        <v>21220</v>
      </c>
      <c r="L17" s="25">
        <v>8041</v>
      </c>
      <c r="M17" s="25">
        <v>7137</v>
      </c>
      <c r="N17" s="25">
        <v>7647</v>
      </c>
      <c r="O17" s="20">
        <f t="shared" si="2"/>
        <v>22825</v>
      </c>
      <c r="P17" s="25">
        <v>8417</v>
      </c>
      <c r="Q17" s="25">
        <v>4476</v>
      </c>
      <c r="R17" s="25">
        <v>7553</v>
      </c>
      <c r="S17" s="20">
        <f t="shared" si="3"/>
        <v>20446</v>
      </c>
      <c r="T17" s="21">
        <f t="shared" si="4"/>
        <v>90179</v>
      </c>
    </row>
    <row r="18" spans="1:20" x14ac:dyDescent="0.45">
      <c r="A18" s="22" t="s">
        <v>36</v>
      </c>
      <c r="B18" s="23" t="s">
        <v>28</v>
      </c>
      <c r="C18" s="24"/>
      <c r="D18" s="25">
        <v>5156</v>
      </c>
      <c r="E18" s="25">
        <v>3735</v>
      </c>
      <c r="F18" s="25">
        <v>5018</v>
      </c>
      <c r="G18" s="20">
        <f t="shared" si="0"/>
        <v>13909</v>
      </c>
      <c r="H18" s="25">
        <v>4687</v>
      </c>
      <c r="I18" s="25">
        <v>4778</v>
      </c>
      <c r="J18" s="25">
        <v>4461</v>
      </c>
      <c r="K18" s="20">
        <f t="shared" si="1"/>
        <v>13926</v>
      </c>
      <c r="L18" s="25">
        <v>4309</v>
      </c>
      <c r="M18" s="25">
        <v>3853</v>
      </c>
      <c r="N18" s="25">
        <v>4228</v>
      </c>
      <c r="O18" s="20">
        <f t="shared" si="2"/>
        <v>12390</v>
      </c>
      <c r="P18" s="25">
        <v>4663</v>
      </c>
      <c r="Q18" s="25">
        <v>2925</v>
      </c>
      <c r="R18" s="25">
        <v>5587</v>
      </c>
      <c r="S18" s="20">
        <f t="shared" si="3"/>
        <v>13175</v>
      </c>
      <c r="T18" s="21">
        <f t="shared" si="4"/>
        <v>53400</v>
      </c>
    </row>
    <row r="19" spans="1:20" x14ac:dyDescent="0.45">
      <c r="A19" s="22" t="s">
        <v>37</v>
      </c>
      <c r="B19" s="23" t="s">
        <v>30</v>
      </c>
      <c r="C19" s="24"/>
      <c r="D19" s="25">
        <v>9798</v>
      </c>
      <c r="E19" s="25">
        <v>5367</v>
      </c>
      <c r="F19" s="25">
        <v>8820</v>
      </c>
      <c r="G19" s="20">
        <f t="shared" si="0"/>
        <v>23985</v>
      </c>
      <c r="H19" s="25">
        <v>8007</v>
      </c>
      <c r="I19" s="25">
        <v>7785</v>
      </c>
      <c r="J19" s="25">
        <v>7728</v>
      </c>
      <c r="K19" s="20">
        <f t="shared" si="1"/>
        <v>23520</v>
      </c>
      <c r="L19" s="25">
        <v>7242</v>
      </c>
      <c r="M19" s="25">
        <v>6145</v>
      </c>
      <c r="N19" s="25">
        <v>7205</v>
      </c>
      <c r="O19" s="20">
        <f t="shared" si="2"/>
        <v>20592</v>
      </c>
      <c r="P19" s="25">
        <v>7946</v>
      </c>
      <c r="Q19" s="25">
        <v>9544</v>
      </c>
      <c r="R19" s="25">
        <v>4533</v>
      </c>
      <c r="S19" s="20">
        <f t="shared" si="3"/>
        <v>22023</v>
      </c>
      <c r="T19" s="21">
        <f t="shared" si="4"/>
        <v>90120</v>
      </c>
    </row>
    <row r="20" spans="1:20" x14ac:dyDescent="0.45">
      <c r="A20" s="22" t="s">
        <v>38</v>
      </c>
      <c r="B20" s="23" t="s">
        <v>26</v>
      </c>
      <c r="C20" s="24"/>
      <c r="D20" s="25">
        <v>8203</v>
      </c>
      <c r="E20" s="25">
        <v>6486</v>
      </c>
      <c r="F20" s="25">
        <v>7332</v>
      </c>
      <c r="G20" s="20">
        <f t="shared" si="0"/>
        <v>22021</v>
      </c>
      <c r="H20" s="25">
        <v>6193</v>
      </c>
      <c r="I20" s="25">
        <v>6340</v>
      </c>
      <c r="J20" s="25">
        <v>6503</v>
      </c>
      <c r="K20" s="20">
        <f t="shared" si="1"/>
        <v>19036</v>
      </c>
      <c r="L20" s="25">
        <v>6224</v>
      </c>
      <c r="M20" s="25">
        <v>5466</v>
      </c>
      <c r="N20" s="25">
        <v>6337</v>
      </c>
      <c r="O20" s="20">
        <f t="shared" si="2"/>
        <v>18027</v>
      </c>
      <c r="P20" s="25">
        <v>4534</v>
      </c>
      <c r="Q20" s="25">
        <v>654</v>
      </c>
      <c r="R20" s="25">
        <v>7556</v>
      </c>
      <c r="S20" s="20">
        <f t="shared" si="3"/>
        <v>12744</v>
      </c>
      <c r="T20" s="21">
        <f t="shared" si="4"/>
        <v>71828</v>
      </c>
    </row>
    <row r="21" spans="1:20" x14ac:dyDescent="0.45">
      <c r="A21" s="22" t="s">
        <v>39</v>
      </c>
      <c r="B21" s="23" t="s">
        <v>28</v>
      </c>
      <c r="C21" s="24"/>
      <c r="D21" s="25">
        <v>7883</v>
      </c>
      <c r="E21" s="25">
        <v>6809</v>
      </c>
      <c r="F21" s="25">
        <v>7598</v>
      </c>
      <c r="G21" s="20">
        <f t="shared" si="0"/>
        <v>22290</v>
      </c>
      <c r="H21" s="25">
        <v>6590</v>
      </c>
      <c r="I21" s="25">
        <v>5964</v>
      </c>
      <c r="J21" s="25">
        <v>6457</v>
      </c>
      <c r="K21" s="20">
        <f t="shared" si="1"/>
        <v>19011</v>
      </c>
      <c r="L21" s="25">
        <v>6315</v>
      </c>
      <c r="M21" s="25">
        <v>5913</v>
      </c>
      <c r="N21" s="25">
        <v>6700</v>
      </c>
      <c r="O21" s="20">
        <f t="shared" si="2"/>
        <v>18928</v>
      </c>
      <c r="P21" s="25">
        <v>4800</v>
      </c>
      <c r="Q21" s="25">
        <v>1500</v>
      </c>
      <c r="R21" s="25">
        <v>8370</v>
      </c>
      <c r="S21" s="20">
        <f t="shared" si="3"/>
        <v>14670</v>
      </c>
      <c r="T21" s="21">
        <f t="shared" si="4"/>
        <v>74899</v>
      </c>
    </row>
    <row r="22" spans="1:20" x14ac:dyDescent="0.45">
      <c r="A22" s="22" t="s">
        <v>40</v>
      </c>
      <c r="B22" s="23" t="s">
        <v>28</v>
      </c>
      <c r="C22" s="24"/>
      <c r="D22" s="25">
        <v>9085</v>
      </c>
      <c r="E22" s="25">
        <v>6508</v>
      </c>
      <c r="F22" s="25">
        <v>2250</v>
      </c>
      <c r="G22" s="20">
        <f t="shared" si="0"/>
        <v>17843</v>
      </c>
      <c r="H22" s="25">
        <v>6881</v>
      </c>
      <c r="I22" s="25">
        <v>1000</v>
      </c>
      <c r="J22" s="25">
        <v>7615</v>
      </c>
      <c r="K22" s="20">
        <f t="shared" si="1"/>
        <v>15496</v>
      </c>
      <c r="L22" s="25">
        <v>7941</v>
      </c>
      <c r="M22" s="25">
        <v>7761</v>
      </c>
      <c r="N22" s="25">
        <v>1703</v>
      </c>
      <c r="O22" s="20">
        <f t="shared" si="2"/>
        <v>17405</v>
      </c>
      <c r="P22" s="25">
        <v>6361</v>
      </c>
      <c r="Q22" s="25">
        <v>6237</v>
      </c>
      <c r="R22" s="25">
        <v>5400</v>
      </c>
      <c r="S22" s="20">
        <f t="shared" si="3"/>
        <v>17998</v>
      </c>
      <c r="T22" s="21">
        <f t="shared" si="4"/>
        <v>68742</v>
      </c>
    </row>
    <row r="23" spans="1:20" x14ac:dyDescent="0.45">
      <c r="A23" s="22" t="s">
        <v>41</v>
      </c>
      <c r="B23" s="23" t="s">
        <v>26</v>
      </c>
      <c r="C23" s="24"/>
      <c r="D23" s="25">
        <v>7441</v>
      </c>
      <c r="E23" s="25">
        <v>7571</v>
      </c>
      <c r="F23" s="25">
        <v>7233</v>
      </c>
      <c r="G23" s="20">
        <f t="shared" si="0"/>
        <v>22245</v>
      </c>
      <c r="H23" s="25">
        <v>6423</v>
      </c>
      <c r="I23" s="25">
        <v>7438</v>
      </c>
      <c r="J23" s="25">
        <v>6320</v>
      </c>
      <c r="K23" s="20">
        <f t="shared" si="1"/>
        <v>20181</v>
      </c>
      <c r="L23" s="25">
        <v>6646</v>
      </c>
      <c r="M23" s="25">
        <v>6898</v>
      </c>
      <c r="N23" s="25">
        <v>6445</v>
      </c>
      <c r="O23" s="20">
        <f t="shared" si="2"/>
        <v>19989</v>
      </c>
      <c r="P23" s="25">
        <v>5787</v>
      </c>
      <c r="Q23" s="25">
        <v>7894</v>
      </c>
      <c r="R23" s="25">
        <v>319</v>
      </c>
      <c r="S23" s="20">
        <f t="shared" si="3"/>
        <v>14000</v>
      </c>
      <c r="T23" s="21">
        <f t="shared" si="4"/>
        <v>76415</v>
      </c>
    </row>
    <row r="24" spans="1:20" x14ac:dyDescent="0.45">
      <c r="A24" s="22" t="s">
        <v>42</v>
      </c>
      <c r="B24" s="23" t="s">
        <v>28</v>
      </c>
      <c r="C24" s="24"/>
      <c r="D24" s="25">
        <v>8006</v>
      </c>
      <c r="E24" s="25">
        <v>8099</v>
      </c>
      <c r="F24" s="25">
        <v>7703</v>
      </c>
      <c r="G24" s="20">
        <f t="shared" si="0"/>
        <v>23808</v>
      </c>
      <c r="H24" s="25">
        <v>7046</v>
      </c>
      <c r="I24" s="25">
        <v>8171</v>
      </c>
      <c r="J24" s="25">
        <v>6731</v>
      </c>
      <c r="K24" s="20">
        <f t="shared" si="1"/>
        <v>21948</v>
      </c>
      <c r="L24" s="25">
        <v>7477</v>
      </c>
      <c r="M24" s="25">
        <v>7583</v>
      </c>
      <c r="N24" s="25">
        <v>7738</v>
      </c>
      <c r="O24" s="20">
        <f t="shared" si="2"/>
        <v>22798</v>
      </c>
      <c r="P24" s="25">
        <v>8061</v>
      </c>
      <c r="Q24" s="25">
        <v>10576</v>
      </c>
      <c r="R24" s="25">
        <v>5002</v>
      </c>
      <c r="S24" s="20">
        <f t="shared" si="3"/>
        <v>23639</v>
      </c>
      <c r="T24" s="21">
        <f t="shared" si="4"/>
        <v>92193</v>
      </c>
    </row>
    <row r="25" spans="1:20" x14ac:dyDescent="0.45">
      <c r="A25" s="22" t="s">
        <v>43</v>
      </c>
      <c r="B25" s="23" t="s">
        <v>28</v>
      </c>
      <c r="C25" s="24"/>
      <c r="D25" s="25">
        <v>0</v>
      </c>
      <c r="E25" s="25">
        <v>0</v>
      </c>
      <c r="F25" s="25">
        <v>0</v>
      </c>
      <c r="G25" s="20">
        <f t="shared" si="0"/>
        <v>0</v>
      </c>
      <c r="H25" s="25">
        <v>0</v>
      </c>
      <c r="I25" s="25">
        <v>0</v>
      </c>
      <c r="J25" s="25">
        <v>0</v>
      </c>
      <c r="K25" s="20">
        <f t="shared" si="1"/>
        <v>0</v>
      </c>
      <c r="L25" s="25">
        <v>0</v>
      </c>
      <c r="M25" s="25">
        <v>0</v>
      </c>
      <c r="N25" s="25">
        <v>6925</v>
      </c>
      <c r="O25" s="20">
        <f t="shared" si="2"/>
        <v>6925</v>
      </c>
      <c r="P25" s="25">
        <v>0</v>
      </c>
      <c r="Q25" s="25">
        <v>0</v>
      </c>
      <c r="R25" s="25">
        <v>0</v>
      </c>
      <c r="S25" s="20">
        <f t="shared" si="3"/>
        <v>0</v>
      </c>
      <c r="T25" s="21">
        <f t="shared" si="4"/>
        <v>6925</v>
      </c>
    </row>
    <row r="26" spans="1:20" x14ac:dyDescent="0.45">
      <c r="A26" s="22" t="s">
        <v>44</v>
      </c>
      <c r="B26" s="23" t="s">
        <v>30</v>
      </c>
      <c r="C26" s="24"/>
      <c r="D26" s="25">
        <v>4073</v>
      </c>
      <c r="E26" s="25">
        <v>4821</v>
      </c>
      <c r="F26" s="25">
        <v>5088</v>
      </c>
      <c r="G26" s="20">
        <f t="shared" si="0"/>
        <v>13982</v>
      </c>
      <c r="H26" s="25">
        <v>4411</v>
      </c>
      <c r="I26" s="25">
        <v>5452</v>
      </c>
      <c r="J26" s="25">
        <v>4622</v>
      </c>
      <c r="K26" s="20">
        <f t="shared" si="1"/>
        <v>14485</v>
      </c>
      <c r="L26" s="25">
        <v>4699</v>
      </c>
      <c r="M26" s="25">
        <v>4980</v>
      </c>
      <c r="N26" s="25">
        <v>4367</v>
      </c>
      <c r="O26" s="20">
        <f t="shared" si="2"/>
        <v>14046</v>
      </c>
      <c r="P26" s="25">
        <v>4917</v>
      </c>
      <c r="Q26" s="25">
        <v>6279</v>
      </c>
      <c r="R26" s="25">
        <v>3466</v>
      </c>
      <c r="S26" s="20">
        <f t="shared" si="3"/>
        <v>14662</v>
      </c>
      <c r="T26" s="21">
        <f t="shared" si="4"/>
        <v>57175</v>
      </c>
    </row>
    <row r="27" spans="1:20" x14ac:dyDescent="0.45">
      <c r="A27" s="22" t="s">
        <v>45</v>
      </c>
      <c r="B27" s="23" t="s">
        <v>30</v>
      </c>
      <c r="C27" s="24"/>
      <c r="D27" s="25">
        <v>3550</v>
      </c>
      <c r="E27" s="25">
        <v>3490</v>
      </c>
      <c r="F27" s="25">
        <v>3782</v>
      </c>
      <c r="G27" s="20">
        <f t="shared" si="0"/>
        <v>10822</v>
      </c>
      <c r="H27" s="25">
        <v>3448</v>
      </c>
      <c r="I27" s="25">
        <v>3897</v>
      </c>
      <c r="J27" s="25">
        <v>3711</v>
      </c>
      <c r="K27" s="20">
        <f t="shared" si="1"/>
        <v>11056</v>
      </c>
      <c r="L27" s="25">
        <v>3200</v>
      </c>
      <c r="M27" s="25">
        <v>3641</v>
      </c>
      <c r="N27" s="25">
        <v>3282</v>
      </c>
      <c r="O27" s="20">
        <f t="shared" si="2"/>
        <v>10123</v>
      </c>
      <c r="P27" s="25">
        <v>3224</v>
      </c>
      <c r="Q27" s="25">
        <v>4286</v>
      </c>
      <c r="R27" s="25">
        <v>1411</v>
      </c>
      <c r="S27" s="20">
        <f t="shared" si="3"/>
        <v>8921</v>
      </c>
      <c r="T27" s="21">
        <f t="shared" si="4"/>
        <v>40922</v>
      </c>
    </row>
    <row r="28" spans="1:20" x14ac:dyDescent="0.45">
      <c r="A28" s="16" t="s">
        <v>46</v>
      </c>
      <c r="B28" s="17"/>
      <c r="C28" s="18"/>
      <c r="D28" s="19">
        <f>SUM(D29:D32)</f>
        <v>13919</v>
      </c>
      <c r="E28" s="19">
        <f>SUM(E29:E32)</f>
        <v>15999</v>
      </c>
      <c r="F28" s="19">
        <f>SUM(F29:F32)</f>
        <v>16827</v>
      </c>
      <c r="G28" s="20">
        <f t="shared" si="0"/>
        <v>46745</v>
      </c>
      <c r="H28" s="19">
        <f>SUM(H29:H32)</f>
        <v>15735</v>
      </c>
      <c r="I28" s="19">
        <f>SUM(I29:I32)</f>
        <v>18390</v>
      </c>
      <c r="J28" s="19">
        <f>SUM(J29:J32)</f>
        <v>16151</v>
      </c>
      <c r="K28" s="20">
        <f t="shared" si="1"/>
        <v>50276</v>
      </c>
      <c r="L28" s="19">
        <f>SUM(L29:L32)</f>
        <v>16086</v>
      </c>
      <c r="M28" s="19">
        <f>SUM(M29:M32)</f>
        <v>21701</v>
      </c>
      <c r="N28" s="19">
        <f>SUM(N29:N32)</f>
        <v>20793</v>
      </c>
      <c r="O28" s="20">
        <f t="shared" si="2"/>
        <v>58580</v>
      </c>
      <c r="P28" s="19">
        <f>SUM(P29:P32)</f>
        <v>21738</v>
      </c>
      <c r="Q28" s="19">
        <f>SUM(Q29:Q32)</f>
        <v>28159</v>
      </c>
      <c r="R28" s="19">
        <f>SUM(R29:R32)</f>
        <v>12026</v>
      </c>
      <c r="S28" s="20">
        <f t="shared" si="3"/>
        <v>61923</v>
      </c>
      <c r="T28" s="21">
        <f t="shared" si="4"/>
        <v>217524</v>
      </c>
    </row>
    <row r="29" spans="1:20" x14ac:dyDescent="0.45">
      <c r="A29" s="22" t="s">
        <v>47</v>
      </c>
      <c r="B29" s="23" t="s">
        <v>28</v>
      </c>
      <c r="C29" s="24"/>
      <c r="D29" s="25">
        <v>0</v>
      </c>
      <c r="E29" s="25">
        <v>0</v>
      </c>
      <c r="F29" s="25">
        <v>0</v>
      </c>
      <c r="G29" s="20">
        <f t="shared" si="0"/>
        <v>0</v>
      </c>
      <c r="H29" s="25">
        <v>0</v>
      </c>
      <c r="I29" s="25">
        <v>0</v>
      </c>
      <c r="J29" s="25">
        <v>353</v>
      </c>
      <c r="K29" s="20">
        <f t="shared" si="1"/>
        <v>353</v>
      </c>
      <c r="L29" s="25">
        <v>0</v>
      </c>
      <c r="M29" s="25">
        <v>5324</v>
      </c>
      <c r="N29" s="25">
        <v>6182</v>
      </c>
      <c r="O29" s="20">
        <f t="shared" si="2"/>
        <v>11506</v>
      </c>
      <c r="P29" s="25">
        <v>6164</v>
      </c>
      <c r="Q29" s="25">
        <v>8722</v>
      </c>
      <c r="R29" s="25">
        <v>4085</v>
      </c>
      <c r="S29" s="20">
        <f t="shared" si="3"/>
        <v>18971</v>
      </c>
      <c r="T29" s="21">
        <f t="shared" si="4"/>
        <v>30830</v>
      </c>
    </row>
    <row r="30" spans="1:20" x14ac:dyDescent="0.45">
      <c r="A30" s="22" t="s">
        <v>48</v>
      </c>
      <c r="B30" s="23" t="s">
        <v>28</v>
      </c>
      <c r="C30" s="24"/>
      <c r="D30" s="25">
        <v>6681</v>
      </c>
      <c r="E30" s="25">
        <v>7939</v>
      </c>
      <c r="F30" s="25">
        <v>8205</v>
      </c>
      <c r="G30" s="20">
        <f t="shared" si="0"/>
        <v>22825</v>
      </c>
      <c r="H30" s="25">
        <v>8040</v>
      </c>
      <c r="I30" s="25">
        <v>9201</v>
      </c>
      <c r="J30" s="25">
        <v>7606</v>
      </c>
      <c r="K30" s="20">
        <f t="shared" si="1"/>
        <v>24847</v>
      </c>
      <c r="L30" s="25">
        <v>8267</v>
      </c>
      <c r="M30" s="25">
        <v>8139</v>
      </c>
      <c r="N30" s="25">
        <v>7353</v>
      </c>
      <c r="O30" s="20">
        <f t="shared" si="2"/>
        <v>23759</v>
      </c>
      <c r="P30" s="25">
        <v>7808</v>
      </c>
      <c r="Q30" s="25">
        <v>9600</v>
      </c>
      <c r="R30" s="25">
        <v>4858</v>
      </c>
      <c r="S30" s="20">
        <f t="shared" si="3"/>
        <v>22266</v>
      </c>
      <c r="T30" s="21">
        <f t="shared" si="4"/>
        <v>93697</v>
      </c>
    </row>
    <row r="31" spans="1:20" x14ac:dyDescent="0.45">
      <c r="A31" s="22" t="s">
        <v>49</v>
      </c>
      <c r="B31" s="23" t="s">
        <v>28</v>
      </c>
      <c r="C31" s="24"/>
      <c r="D31" s="25">
        <v>7238</v>
      </c>
      <c r="E31" s="25">
        <v>8060</v>
      </c>
      <c r="F31" s="25">
        <v>8622</v>
      </c>
      <c r="G31" s="20">
        <f t="shared" si="0"/>
        <v>23920</v>
      </c>
      <c r="H31" s="25">
        <v>7695</v>
      </c>
      <c r="I31" s="25">
        <v>9189</v>
      </c>
      <c r="J31" s="25">
        <v>8192</v>
      </c>
      <c r="K31" s="20">
        <f t="shared" si="1"/>
        <v>25076</v>
      </c>
      <c r="L31" s="25">
        <v>7819</v>
      </c>
      <c r="M31" s="25">
        <v>8238</v>
      </c>
      <c r="N31" s="25">
        <v>7258</v>
      </c>
      <c r="O31" s="20">
        <f t="shared" si="2"/>
        <v>23315</v>
      </c>
      <c r="P31" s="25">
        <v>7766</v>
      </c>
      <c r="Q31" s="25">
        <v>9837</v>
      </c>
      <c r="R31" s="25">
        <v>3083</v>
      </c>
      <c r="S31" s="20">
        <f t="shared" si="3"/>
        <v>20686</v>
      </c>
      <c r="T31" s="21">
        <f t="shared" si="4"/>
        <v>92997</v>
      </c>
    </row>
    <row r="32" spans="1:20" x14ac:dyDescent="0.45">
      <c r="A32" s="22" t="s">
        <v>50</v>
      </c>
      <c r="B32" s="23" t="s">
        <v>28</v>
      </c>
      <c r="C32" s="24"/>
      <c r="D32" s="25">
        <v>0</v>
      </c>
      <c r="E32" s="25">
        <v>0</v>
      </c>
      <c r="F32" s="25">
        <v>0</v>
      </c>
      <c r="G32" s="20">
        <f t="shared" si="0"/>
        <v>0</v>
      </c>
      <c r="H32" s="25">
        <v>0</v>
      </c>
      <c r="I32" s="25">
        <v>0</v>
      </c>
      <c r="J32" s="25">
        <v>0</v>
      </c>
      <c r="K32" s="20">
        <f t="shared" si="1"/>
        <v>0</v>
      </c>
      <c r="L32" s="25">
        <v>0</v>
      </c>
      <c r="M32" s="25">
        <v>0</v>
      </c>
      <c r="N32" s="25">
        <v>0</v>
      </c>
      <c r="O32" s="20">
        <f t="shared" si="2"/>
        <v>0</v>
      </c>
      <c r="P32" s="25">
        <v>0</v>
      </c>
      <c r="Q32" s="25">
        <v>0</v>
      </c>
      <c r="R32" s="25">
        <v>0</v>
      </c>
      <c r="S32" s="20">
        <f t="shared" si="3"/>
        <v>0</v>
      </c>
      <c r="T32" s="21">
        <f t="shared" si="4"/>
        <v>0</v>
      </c>
    </row>
    <row r="33" spans="1:20" x14ac:dyDescent="0.45">
      <c r="A33" s="16" t="s">
        <v>51</v>
      </c>
      <c r="B33" s="17"/>
      <c r="C33" s="18"/>
      <c r="D33" s="19">
        <f>SUM(D34:D42)</f>
        <v>50792</v>
      </c>
      <c r="E33" s="19">
        <f>SUM(E34:E42)</f>
        <v>44324</v>
      </c>
      <c r="F33" s="19">
        <f>SUM(F34:F42)</f>
        <v>44744</v>
      </c>
      <c r="G33" s="20">
        <f t="shared" si="0"/>
        <v>139860</v>
      </c>
      <c r="H33" s="19">
        <f>SUM(H34:H42)</f>
        <v>45006</v>
      </c>
      <c r="I33" s="19">
        <f>SUM(I34:I42)</f>
        <v>48732</v>
      </c>
      <c r="J33" s="19">
        <f>SUM(J34:J42)</f>
        <v>40954</v>
      </c>
      <c r="K33" s="20">
        <f t="shared" si="1"/>
        <v>134692</v>
      </c>
      <c r="L33" s="19">
        <f>SUM(L34:L42)</f>
        <v>40041</v>
      </c>
      <c r="M33" s="19">
        <f>SUM(M34:M42)</f>
        <v>39895</v>
      </c>
      <c r="N33" s="19">
        <f>SUM(N34:N42)</f>
        <v>40771</v>
      </c>
      <c r="O33" s="20">
        <f t="shared" si="2"/>
        <v>120707</v>
      </c>
      <c r="P33" s="19">
        <f>SUM(P34:P42)</f>
        <v>45088</v>
      </c>
      <c r="Q33" s="19">
        <f>SUM(Q34:Q42)</f>
        <v>41482</v>
      </c>
      <c r="R33" s="19">
        <f>SUM(R34:R42)</f>
        <v>54818</v>
      </c>
      <c r="S33" s="20">
        <f t="shared" si="3"/>
        <v>141388</v>
      </c>
      <c r="T33" s="21">
        <f t="shared" si="4"/>
        <v>536647</v>
      </c>
    </row>
    <row r="34" spans="1:20" x14ac:dyDescent="0.45">
      <c r="A34" s="22" t="s">
        <v>52</v>
      </c>
      <c r="B34" s="23" t="s">
        <v>26</v>
      </c>
      <c r="C34" s="24"/>
      <c r="D34" s="25">
        <v>0</v>
      </c>
      <c r="E34" s="25">
        <v>0</v>
      </c>
      <c r="F34" s="25">
        <v>0</v>
      </c>
      <c r="G34" s="20">
        <f t="shared" si="0"/>
        <v>0</v>
      </c>
      <c r="H34" s="25">
        <v>0</v>
      </c>
      <c r="I34" s="25">
        <v>0</v>
      </c>
      <c r="J34" s="25">
        <v>0</v>
      </c>
      <c r="K34" s="20">
        <f t="shared" si="1"/>
        <v>0</v>
      </c>
      <c r="L34" s="25">
        <v>0</v>
      </c>
      <c r="M34" s="25">
        <v>0</v>
      </c>
      <c r="N34" s="25">
        <v>0</v>
      </c>
      <c r="O34" s="20">
        <f t="shared" si="2"/>
        <v>0</v>
      </c>
      <c r="P34" s="25">
        <v>253</v>
      </c>
      <c r="Q34" s="25">
        <v>8151</v>
      </c>
      <c r="R34" s="25">
        <v>10364</v>
      </c>
      <c r="S34" s="20">
        <f t="shared" si="3"/>
        <v>18768</v>
      </c>
      <c r="T34" s="21">
        <f t="shared" si="4"/>
        <v>18768</v>
      </c>
    </row>
    <row r="35" spans="1:20" x14ac:dyDescent="0.45">
      <c r="A35" s="22" t="s">
        <v>53</v>
      </c>
      <c r="B35" s="23" t="s">
        <v>28</v>
      </c>
      <c r="C35" s="24"/>
      <c r="D35" s="25">
        <v>5356</v>
      </c>
      <c r="E35" s="25">
        <v>5237</v>
      </c>
      <c r="F35" s="25">
        <v>5253</v>
      </c>
      <c r="G35" s="20">
        <f t="shared" si="0"/>
        <v>15846</v>
      </c>
      <c r="H35" s="25">
        <v>5151</v>
      </c>
      <c r="I35" s="25">
        <v>5580</v>
      </c>
      <c r="J35" s="25">
        <v>5411</v>
      </c>
      <c r="K35" s="20">
        <f t="shared" si="1"/>
        <v>16142</v>
      </c>
      <c r="L35" s="25">
        <v>4819</v>
      </c>
      <c r="M35" s="25">
        <v>5179</v>
      </c>
      <c r="N35" s="25">
        <v>5090</v>
      </c>
      <c r="O35" s="20">
        <f t="shared" si="2"/>
        <v>15088</v>
      </c>
      <c r="P35" s="25">
        <v>4605</v>
      </c>
      <c r="Q35" s="25">
        <v>1484</v>
      </c>
      <c r="R35" s="25">
        <v>5232</v>
      </c>
      <c r="S35" s="20">
        <f t="shared" si="3"/>
        <v>11321</v>
      </c>
      <c r="T35" s="21">
        <f t="shared" si="4"/>
        <v>58397</v>
      </c>
    </row>
    <row r="36" spans="1:20" x14ac:dyDescent="0.45">
      <c r="A36" s="22" t="s">
        <v>54</v>
      </c>
      <c r="B36" s="23" t="s">
        <v>30</v>
      </c>
      <c r="C36" s="24"/>
      <c r="D36" s="25">
        <v>5853</v>
      </c>
      <c r="E36" s="25">
        <v>5567</v>
      </c>
      <c r="F36" s="25">
        <v>5443</v>
      </c>
      <c r="G36" s="20">
        <f t="shared" si="0"/>
        <v>16863</v>
      </c>
      <c r="H36" s="25">
        <v>5229</v>
      </c>
      <c r="I36" s="25">
        <v>5645</v>
      </c>
      <c r="J36" s="25">
        <v>5625</v>
      </c>
      <c r="K36" s="20">
        <f t="shared" si="1"/>
        <v>16499</v>
      </c>
      <c r="L36" s="25">
        <v>4973</v>
      </c>
      <c r="M36" s="25">
        <v>4930</v>
      </c>
      <c r="N36" s="25">
        <v>4925</v>
      </c>
      <c r="O36" s="20">
        <f t="shared" si="2"/>
        <v>14828</v>
      </c>
      <c r="P36" s="25">
        <v>4109</v>
      </c>
      <c r="Q36" s="25">
        <v>5108</v>
      </c>
      <c r="R36" s="25">
        <v>5196</v>
      </c>
      <c r="S36" s="20">
        <f t="shared" si="3"/>
        <v>14413</v>
      </c>
      <c r="T36" s="21">
        <f t="shared" si="4"/>
        <v>62603</v>
      </c>
    </row>
    <row r="37" spans="1:20" x14ac:dyDescent="0.45">
      <c r="A37" s="22" t="s">
        <v>55</v>
      </c>
      <c r="B37" s="23" t="s">
        <v>26</v>
      </c>
      <c r="C37" s="24"/>
      <c r="D37" s="25">
        <v>9269</v>
      </c>
      <c r="E37" s="25">
        <v>8810</v>
      </c>
      <c r="F37" s="25">
        <v>8375</v>
      </c>
      <c r="G37" s="20">
        <f t="shared" si="0"/>
        <v>26454</v>
      </c>
      <c r="H37" s="25">
        <v>8477</v>
      </c>
      <c r="I37" s="25">
        <v>9190</v>
      </c>
      <c r="J37" s="25">
        <v>8588</v>
      </c>
      <c r="K37" s="20">
        <f t="shared" si="1"/>
        <v>26255</v>
      </c>
      <c r="L37" s="25">
        <v>8010</v>
      </c>
      <c r="M37" s="25">
        <v>7956</v>
      </c>
      <c r="N37" s="25">
        <v>8519</v>
      </c>
      <c r="O37" s="20">
        <f t="shared" si="2"/>
        <v>24485</v>
      </c>
      <c r="P37" s="25">
        <v>8065</v>
      </c>
      <c r="Q37" s="25">
        <v>8776</v>
      </c>
      <c r="R37" s="25">
        <v>9232</v>
      </c>
      <c r="S37" s="20">
        <f t="shared" si="3"/>
        <v>26073</v>
      </c>
      <c r="T37" s="21">
        <f t="shared" si="4"/>
        <v>103267</v>
      </c>
    </row>
    <row r="38" spans="1:20" x14ac:dyDescent="0.45">
      <c r="A38" s="22" t="s">
        <v>56</v>
      </c>
      <c r="B38" s="23" t="s">
        <v>28</v>
      </c>
      <c r="C38" s="24"/>
      <c r="D38" s="25">
        <v>5630</v>
      </c>
      <c r="E38" s="25">
        <v>5268</v>
      </c>
      <c r="F38" s="25">
        <v>4972</v>
      </c>
      <c r="G38" s="20">
        <f t="shared" si="0"/>
        <v>15870</v>
      </c>
      <c r="H38" s="25">
        <v>5074</v>
      </c>
      <c r="I38" s="25">
        <v>5488</v>
      </c>
      <c r="J38" s="25">
        <v>4930</v>
      </c>
      <c r="K38" s="20">
        <f t="shared" si="1"/>
        <v>15492</v>
      </c>
      <c r="L38" s="25">
        <v>4572</v>
      </c>
      <c r="M38" s="25">
        <v>4462</v>
      </c>
      <c r="N38" s="25">
        <v>4811</v>
      </c>
      <c r="O38" s="20">
        <f t="shared" si="2"/>
        <v>13845</v>
      </c>
      <c r="P38" s="25">
        <v>4596</v>
      </c>
      <c r="Q38" s="25">
        <v>3727</v>
      </c>
      <c r="R38" s="25">
        <v>4608</v>
      </c>
      <c r="S38" s="20">
        <f t="shared" si="3"/>
        <v>12931</v>
      </c>
      <c r="T38" s="21">
        <f t="shared" si="4"/>
        <v>58138</v>
      </c>
    </row>
    <row r="39" spans="1:20" x14ac:dyDescent="0.45">
      <c r="A39" s="22" t="s">
        <v>57</v>
      </c>
      <c r="B39" s="23" t="s">
        <v>30</v>
      </c>
      <c r="C39" s="24"/>
      <c r="D39" s="25">
        <v>3980</v>
      </c>
      <c r="E39" s="25">
        <v>3461</v>
      </c>
      <c r="F39" s="25">
        <v>3318</v>
      </c>
      <c r="G39" s="20">
        <f t="shared" si="0"/>
        <v>10759</v>
      </c>
      <c r="H39" s="25">
        <v>3428</v>
      </c>
      <c r="I39" s="25">
        <v>3654</v>
      </c>
      <c r="J39" s="25">
        <v>1271</v>
      </c>
      <c r="K39" s="20">
        <f t="shared" si="1"/>
        <v>8353</v>
      </c>
      <c r="L39" s="25">
        <v>1221</v>
      </c>
      <c r="M39" s="25">
        <v>1152</v>
      </c>
      <c r="N39" s="25">
        <v>1155</v>
      </c>
      <c r="O39" s="20">
        <f t="shared" si="2"/>
        <v>3528</v>
      </c>
      <c r="P39" s="25">
        <v>894</v>
      </c>
      <c r="Q39" s="25">
        <v>1723</v>
      </c>
      <c r="R39" s="25">
        <v>741</v>
      </c>
      <c r="S39" s="20">
        <f t="shared" si="3"/>
        <v>3358</v>
      </c>
      <c r="T39" s="21">
        <f t="shared" si="4"/>
        <v>25998</v>
      </c>
    </row>
    <row r="40" spans="1:20" x14ac:dyDescent="0.45">
      <c r="A40" s="22" t="s">
        <v>58</v>
      </c>
      <c r="B40" s="23" t="s">
        <v>26</v>
      </c>
      <c r="C40" s="24"/>
      <c r="D40" s="25">
        <v>9919</v>
      </c>
      <c r="E40" s="25">
        <v>7406</v>
      </c>
      <c r="F40" s="25">
        <v>7898</v>
      </c>
      <c r="G40" s="20">
        <f t="shared" si="0"/>
        <v>25223</v>
      </c>
      <c r="H40" s="25">
        <v>8168</v>
      </c>
      <c r="I40" s="25">
        <v>8953</v>
      </c>
      <c r="J40" s="25">
        <v>6848</v>
      </c>
      <c r="K40" s="20">
        <f t="shared" si="1"/>
        <v>23969</v>
      </c>
      <c r="L40" s="25">
        <v>7415</v>
      </c>
      <c r="M40" s="25">
        <v>7288</v>
      </c>
      <c r="N40" s="25">
        <v>7445</v>
      </c>
      <c r="O40" s="20">
        <f t="shared" si="2"/>
        <v>22148</v>
      </c>
      <c r="P40" s="25">
        <v>13450</v>
      </c>
      <c r="Q40" s="25">
        <v>4737</v>
      </c>
      <c r="R40" s="25">
        <v>9117</v>
      </c>
      <c r="S40" s="20">
        <f t="shared" si="3"/>
        <v>27304</v>
      </c>
      <c r="T40" s="21">
        <f t="shared" si="4"/>
        <v>98644</v>
      </c>
    </row>
    <row r="41" spans="1:20" x14ac:dyDescent="0.45">
      <c r="A41" s="22" t="s">
        <v>59</v>
      </c>
      <c r="B41" s="23" t="s">
        <v>28</v>
      </c>
      <c r="C41" s="24"/>
      <c r="D41" s="25">
        <v>7241</v>
      </c>
      <c r="E41" s="25">
        <v>5218</v>
      </c>
      <c r="F41" s="25">
        <v>5951</v>
      </c>
      <c r="G41" s="20">
        <f t="shared" si="0"/>
        <v>18410</v>
      </c>
      <c r="H41" s="25">
        <v>6029</v>
      </c>
      <c r="I41" s="25">
        <v>6708</v>
      </c>
      <c r="J41" s="25">
        <v>4905</v>
      </c>
      <c r="K41" s="20">
        <f t="shared" si="1"/>
        <v>17642</v>
      </c>
      <c r="L41" s="25">
        <v>5575</v>
      </c>
      <c r="M41" s="25">
        <v>5516</v>
      </c>
      <c r="N41" s="25">
        <v>5616</v>
      </c>
      <c r="O41" s="20">
        <f t="shared" si="2"/>
        <v>16707</v>
      </c>
      <c r="P41" s="25">
        <v>5850</v>
      </c>
      <c r="Q41" s="25">
        <v>5111</v>
      </c>
      <c r="R41" s="25">
        <v>6911</v>
      </c>
      <c r="S41" s="20">
        <f t="shared" si="3"/>
        <v>17872</v>
      </c>
      <c r="T41" s="21">
        <f t="shared" si="4"/>
        <v>70631</v>
      </c>
    </row>
    <row r="42" spans="1:20" x14ac:dyDescent="0.45">
      <c r="A42" s="22" t="s">
        <v>60</v>
      </c>
      <c r="B42" s="23" t="s">
        <v>30</v>
      </c>
      <c r="C42" s="24"/>
      <c r="D42" s="25">
        <v>3544</v>
      </c>
      <c r="E42" s="25">
        <v>3357</v>
      </c>
      <c r="F42" s="25">
        <v>3534</v>
      </c>
      <c r="G42" s="20">
        <f t="shared" si="0"/>
        <v>10435</v>
      </c>
      <c r="H42" s="25">
        <v>3450</v>
      </c>
      <c r="I42" s="25">
        <v>3514</v>
      </c>
      <c r="J42" s="25">
        <v>3376</v>
      </c>
      <c r="K42" s="20">
        <f t="shared" si="1"/>
        <v>10340</v>
      </c>
      <c r="L42" s="25">
        <v>3456</v>
      </c>
      <c r="M42" s="25">
        <v>3412</v>
      </c>
      <c r="N42" s="25">
        <v>3210</v>
      </c>
      <c r="O42" s="20">
        <f t="shared" si="2"/>
        <v>10078</v>
      </c>
      <c r="P42" s="25">
        <v>3266</v>
      </c>
      <c r="Q42" s="25">
        <v>2665</v>
      </c>
      <c r="R42" s="25">
        <v>3417</v>
      </c>
      <c r="S42" s="20">
        <f t="shared" si="3"/>
        <v>9348</v>
      </c>
      <c r="T42" s="21">
        <f t="shared" si="4"/>
        <v>40201</v>
      </c>
    </row>
    <row r="43" spans="1:20" x14ac:dyDescent="0.45">
      <c r="A43" s="12" t="s">
        <v>61</v>
      </c>
      <c r="B43" s="13"/>
      <c r="C43" s="14" t="s">
        <v>20</v>
      </c>
      <c r="D43" s="15">
        <f>D44+D74+D77</f>
        <v>22354</v>
      </c>
      <c r="E43" s="15">
        <f>SUM(E44,E74,E77)</f>
        <v>19775</v>
      </c>
      <c r="F43" s="15">
        <f>F44+F74+F77</f>
        <v>22696</v>
      </c>
      <c r="G43" s="10">
        <f t="shared" si="0"/>
        <v>64825</v>
      </c>
      <c r="H43" s="15">
        <f>H44+H74+H77</f>
        <v>17672</v>
      </c>
      <c r="I43" s="15">
        <f>I44+I74+I77</f>
        <v>19540</v>
      </c>
      <c r="J43" s="15">
        <f>J44+J74+J77</f>
        <v>21904</v>
      </c>
      <c r="K43" s="10">
        <f t="shared" si="1"/>
        <v>59116</v>
      </c>
      <c r="L43" s="15">
        <f>L44+L74+L77</f>
        <v>19618</v>
      </c>
      <c r="M43" s="15">
        <f>M44+M74+M77</f>
        <v>19760</v>
      </c>
      <c r="N43" s="15">
        <f>N44+N74+N77</f>
        <v>19608</v>
      </c>
      <c r="O43" s="10">
        <f t="shared" si="2"/>
        <v>58986</v>
      </c>
      <c r="P43" s="15">
        <f>P44+P74+P77</f>
        <v>26738</v>
      </c>
      <c r="Q43" s="15">
        <f>Q44+Q74+Q77</f>
        <v>21880</v>
      </c>
      <c r="R43" s="15">
        <f>R44+R74+R77</f>
        <v>17491</v>
      </c>
      <c r="S43" s="10">
        <f t="shared" si="3"/>
        <v>66109</v>
      </c>
      <c r="T43" s="11">
        <f t="shared" si="4"/>
        <v>249036</v>
      </c>
    </row>
    <row r="44" spans="1:20" x14ac:dyDescent="0.45">
      <c r="A44" s="16" t="s">
        <v>61</v>
      </c>
      <c r="B44" s="17"/>
      <c r="C44" s="18"/>
      <c r="D44" s="19">
        <f>SUM(D45:D73)</f>
        <v>235</v>
      </c>
      <c r="E44" s="19">
        <f>SUM(E45:E73)</f>
        <v>155</v>
      </c>
      <c r="F44" s="19">
        <f>SUM(F45:F73)</f>
        <v>321</v>
      </c>
      <c r="G44" s="20">
        <f t="shared" si="0"/>
        <v>711</v>
      </c>
      <c r="H44" s="19">
        <f>SUM(H45:H73)</f>
        <v>33</v>
      </c>
      <c r="I44" s="19">
        <f>SUM(I45:I73)</f>
        <v>36</v>
      </c>
      <c r="J44" s="19">
        <f>SUM(J45:J73)</f>
        <v>38</v>
      </c>
      <c r="K44" s="20">
        <f t="shared" si="1"/>
        <v>107</v>
      </c>
      <c r="L44" s="19">
        <f>SUM(L45:L73)</f>
        <v>358</v>
      </c>
      <c r="M44" s="19">
        <f>SUM(M45:M73)</f>
        <v>555</v>
      </c>
      <c r="N44" s="19">
        <f>SUM(N45:N73)</f>
        <v>104</v>
      </c>
      <c r="O44" s="20">
        <f t="shared" si="2"/>
        <v>1017</v>
      </c>
      <c r="P44" s="19">
        <f>SUM(P45:P73)</f>
        <v>7292</v>
      </c>
      <c r="Q44" s="19">
        <f>SUM(Q45:Q73)</f>
        <v>2122</v>
      </c>
      <c r="R44" s="19">
        <f>SUM(R45:R73)</f>
        <v>40</v>
      </c>
      <c r="S44" s="20">
        <f t="shared" si="3"/>
        <v>9454</v>
      </c>
      <c r="T44" s="21">
        <f t="shared" si="4"/>
        <v>11289</v>
      </c>
    </row>
    <row r="45" spans="1:20" x14ac:dyDescent="0.45">
      <c r="A45" s="22" t="s">
        <v>62</v>
      </c>
      <c r="B45" s="23" t="s">
        <v>28</v>
      </c>
      <c r="C45" s="24"/>
      <c r="D45" s="25">
        <v>0</v>
      </c>
      <c r="E45" s="25">
        <v>0</v>
      </c>
      <c r="F45" s="25">
        <v>0</v>
      </c>
      <c r="G45" s="20">
        <f t="shared" si="0"/>
        <v>0</v>
      </c>
      <c r="H45" s="25">
        <v>0</v>
      </c>
      <c r="I45" s="25">
        <v>0</v>
      </c>
      <c r="J45" s="25">
        <v>0</v>
      </c>
      <c r="K45" s="20">
        <f t="shared" si="1"/>
        <v>0</v>
      </c>
      <c r="L45" s="25">
        <v>0</v>
      </c>
      <c r="M45" s="25">
        <v>0</v>
      </c>
      <c r="N45" s="25">
        <v>0</v>
      </c>
      <c r="O45" s="20">
        <f t="shared" si="2"/>
        <v>0</v>
      </c>
      <c r="P45" s="25">
        <v>0</v>
      </c>
      <c r="Q45" s="25">
        <v>0</v>
      </c>
      <c r="R45" s="25">
        <v>0</v>
      </c>
      <c r="S45" s="20">
        <f t="shared" si="3"/>
        <v>0</v>
      </c>
      <c r="T45" s="21">
        <f t="shared" si="4"/>
        <v>0</v>
      </c>
    </row>
    <row r="46" spans="1:20" x14ac:dyDescent="0.45">
      <c r="A46" s="22" t="s">
        <v>63</v>
      </c>
      <c r="B46" s="23" t="s">
        <v>28</v>
      </c>
      <c r="C46" s="24"/>
      <c r="D46" s="25">
        <v>0</v>
      </c>
      <c r="E46" s="25">
        <v>0</v>
      </c>
      <c r="F46" s="25">
        <v>0</v>
      </c>
      <c r="G46" s="20">
        <f t="shared" si="0"/>
        <v>0</v>
      </c>
      <c r="H46" s="25">
        <v>0</v>
      </c>
      <c r="I46" s="25">
        <v>0</v>
      </c>
      <c r="J46" s="25">
        <v>0</v>
      </c>
      <c r="K46" s="20">
        <f t="shared" si="1"/>
        <v>0</v>
      </c>
      <c r="L46" s="25">
        <v>0</v>
      </c>
      <c r="M46" s="25">
        <v>0</v>
      </c>
      <c r="N46" s="25">
        <v>0</v>
      </c>
      <c r="O46" s="20">
        <f t="shared" si="2"/>
        <v>0</v>
      </c>
      <c r="P46" s="25">
        <v>0</v>
      </c>
      <c r="Q46" s="25">
        <v>0</v>
      </c>
      <c r="R46" s="25">
        <v>0</v>
      </c>
      <c r="S46" s="20">
        <f t="shared" si="3"/>
        <v>0</v>
      </c>
      <c r="T46" s="21">
        <f t="shared" si="4"/>
        <v>0</v>
      </c>
    </row>
    <row r="47" spans="1:20" x14ac:dyDescent="0.45">
      <c r="A47" s="22" t="s">
        <v>64</v>
      </c>
      <c r="B47" s="23" t="s">
        <v>28</v>
      </c>
      <c r="C47" s="24"/>
      <c r="D47" s="25">
        <v>0</v>
      </c>
      <c r="E47" s="25">
        <v>0</v>
      </c>
      <c r="F47" s="25">
        <v>0</v>
      </c>
      <c r="G47" s="20">
        <f t="shared" si="0"/>
        <v>0</v>
      </c>
      <c r="H47" s="25">
        <v>0</v>
      </c>
      <c r="I47" s="25">
        <v>0</v>
      </c>
      <c r="J47" s="25">
        <v>0</v>
      </c>
      <c r="K47" s="20">
        <f t="shared" si="1"/>
        <v>0</v>
      </c>
      <c r="L47" s="25">
        <v>0</v>
      </c>
      <c r="M47" s="25">
        <v>0</v>
      </c>
      <c r="N47" s="25">
        <v>0</v>
      </c>
      <c r="O47" s="20">
        <f t="shared" si="2"/>
        <v>0</v>
      </c>
      <c r="P47" s="25">
        <v>0</v>
      </c>
      <c r="Q47" s="25">
        <v>0</v>
      </c>
      <c r="R47" s="25">
        <v>0</v>
      </c>
      <c r="S47" s="20">
        <f t="shared" si="3"/>
        <v>0</v>
      </c>
      <c r="T47" s="21">
        <f t="shared" si="4"/>
        <v>0</v>
      </c>
    </row>
    <row r="48" spans="1:20" x14ac:dyDescent="0.45">
      <c r="A48" s="22" t="s">
        <v>65</v>
      </c>
      <c r="B48" s="23" t="s">
        <v>28</v>
      </c>
      <c r="C48" s="24"/>
      <c r="D48" s="25">
        <v>0</v>
      </c>
      <c r="E48" s="25">
        <v>0</v>
      </c>
      <c r="F48" s="25">
        <v>0</v>
      </c>
      <c r="G48" s="20">
        <f t="shared" si="0"/>
        <v>0</v>
      </c>
      <c r="H48" s="25">
        <v>0</v>
      </c>
      <c r="I48" s="25">
        <v>0</v>
      </c>
      <c r="J48" s="25">
        <v>0</v>
      </c>
      <c r="K48" s="20">
        <f t="shared" si="1"/>
        <v>0</v>
      </c>
      <c r="L48" s="25">
        <v>0</v>
      </c>
      <c r="M48" s="25">
        <v>0</v>
      </c>
      <c r="N48" s="25">
        <v>0</v>
      </c>
      <c r="O48" s="20">
        <f t="shared" si="2"/>
        <v>0</v>
      </c>
      <c r="P48" s="25">
        <v>0</v>
      </c>
      <c r="Q48" s="25">
        <v>0</v>
      </c>
      <c r="R48" s="25">
        <v>0</v>
      </c>
      <c r="S48" s="20">
        <f t="shared" si="3"/>
        <v>0</v>
      </c>
      <c r="T48" s="21">
        <f t="shared" si="4"/>
        <v>0</v>
      </c>
    </row>
    <row r="49" spans="1:20" x14ac:dyDescent="0.45">
      <c r="A49" s="22" t="s">
        <v>66</v>
      </c>
      <c r="B49" s="23" t="s">
        <v>26</v>
      </c>
      <c r="C49" s="24"/>
      <c r="D49" s="25">
        <v>0</v>
      </c>
      <c r="E49" s="25">
        <v>0</v>
      </c>
      <c r="F49" s="25">
        <v>0</v>
      </c>
      <c r="G49" s="20">
        <f t="shared" si="0"/>
        <v>0</v>
      </c>
      <c r="H49" s="25">
        <v>0</v>
      </c>
      <c r="I49" s="25">
        <v>0</v>
      </c>
      <c r="J49" s="25">
        <v>0</v>
      </c>
      <c r="K49" s="20">
        <f t="shared" si="1"/>
        <v>0</v>
      </c>
      <c r="L49" s="25">
        <v>0</v>
      </c>
      <c r="M49" s="25">
        <v>0</v>
      </c>
      <c r="N49" s="25">
        <v>0</v>
      </c>
      <c r="O49" s="20">
        <f t="shared" si="2"/>
        <v>0</v>
      </c>
      <c r="P49" s="25">
        <v>0</v>
      </c>
      <c r="Q49" s="25">
        <v>0</v>
      </c>
      <c r="R49" s="25">
        <v>0</v>
      </c>
      <c r="S49" s="20">
        <f t="shared" si="3"/>
        <v>0</v>
      </c>
      <c r="T49" s="21">
        <f t="shared" si="4"/>
        <v>0</v>
      </c>
    </row>
    <row r="50" spans="1:20" x14ac:dyDescent="0.45">
      <c r="A50" s="22" t="s">
        <v>67</v>
      </c>
      <c r="B50" s="23" t="s">
        <v>28</v>
      </c>
      <c r="C50" s="24"/>
      <c r="D50" s="25">
        <v>48</v>
      </c>
      <c r="E50" s="25">
        <v>19</v>
      </c>
      <c r="F50" s="25">
        <v>216</v>
      </c>
      <c r="G50" s="20">
        <f t="shared" si="0"/>
        <v>283</v>
      </c>
      <c r="H50" s="25">
        <v>4</v>
      </c>
      <c r="I50" s="25">
        <v>1</v>
      </c>
      <c r="J50" s="25">
        <v>4</v>
      </c>
      <c r="K50" s="20">
        <f t="shared" si="1"/>
        <v>9</v>
      </c>
      <c r="L50" s="25">
        <v>33</v>
      </c>
      <c r="M50" s="25">
        <v>89</v>
      </c>
      <c r="N50" s="25">
        <v>65</v>
      </c>
      <c r="O50" s="20">
        <f t="shared" si="2"/>
        <v>187</v>
      </c>
      <c r="P50" s="25">
        <v>2342</v>
      </c>
      <c r="Q50" s="25">
        <v>603</v>
      </c>
      <c r="R50" s="25">
        <v>4</v>
      </c>
      <c r="S50" s="20">
        <f t="shared" si="3"/>
        <v>2949</v>
      </c>
      <c r="T50" s="21">
        <f t="shared" si="4"/>
        <v>3428</v>
      </c>
    </row>
    <row r="51" spans="1:20" x14ac:dyDescent="0.45">
      <c r="A51" s="22" t="s">
        <v>68</v>
      </c>
      <c r="B51" s="23" t="s">
        <v>28</v>
      </c>
      <c r="C51" s="24"/>
      <c r="D51" s="25">
        <v>0</v>
      </c>
      <c r="E51" s="25">
        <v>0</v>
      </c>
      <c r="F51" s="25">
        <v>0</v>
      </c>
      <c r="G51" s="20">
        <f t="shared" si="0"/>
        <v>0</v>
      </c>
      <c r="H51" s="25">
        <v>0</v>
      </c>
      <c r="I51" s="25">
        <v>0</v>
      </c>
      <c r="J51" s="25">
        <v>0</v>
      </c>
      <c r="K51" s="20">
        <f t="shared" si="1"/>
        <v>0</v>
      </c>
      <c r="L51" s="25">
        <v>235</v>
      </c>
      <c r="M51" s="25">
        <v>394</v>
      </c>
      <c r="N51" s="25">
        <v>27</v>
      </c>
      <c r="O51" s="20">
        <f t="shared" si="2"/>
        <v>656</v>
      </c>
      <c r="P51" s="25">
        <v>0</v>
      </c>
      <c r="Q51" s="25">
        <v>1</v>
      </c>
      <c r="R51" s="25">
        <v>0</v>
      </c>
      <c r="S51" s="20">
        <f t="shared" si="3"/>
        <v>1</v>
      </c>
      <c r="T51" s="21">
        <f t="shared" si="4"/>
        <v>657</v>
      </c>
    </row>
    <row r="52" spans="1:20" x14ac:dyDescent="0.45">
      <c r="A52" s="22" t="s">
        <v>69</v>
      </c>
      <c r="B52" s="23" t="s">
        <v>28</v>
      </c>
      <c r="C52" s="24"/>
      <c r="D52" s="25">
        <v>0</v>
      </c>
      <c r="E52" s="25">
        <v>0</v>
      </c>
      <c r="F52" s="25">
        <v>0</v>
      </c>
      <c r="G52" s="20">
        <f t="shared" si="0"/>
        <v>0</v>
      </c>
      <c r="H52" s="25">
        <v>0</v>
      </c>
      <c r="I52" s="25">
        <v>0</v>
      </c>
      <c r="J52" s="25">
        <v>0</v>
      </c>
      <c r="K52" s="20">
        <f t="shared" si="1"/>
        <v>0</v>
      </c>
      <c r="L52" s="25">
        <v>0</v>
      </c>
      <c r="M52" s="25">
        <v>0</v>
      </c>
      <c r="N52" s="25">
        <v>0</v>
      </c>
      <c r="O52" s="20">
        <f t="shared" si="2"/>
        <v>0</v>
      </c>
      <c r="P52" s="25">
        <v>0</v>
      </c>
      <c r="Q52" s="25">
        <v>0</v>
      </c>
      <c r="R52" s="25">
        <v>0</v>
      </c>
      <c r="S52" s="20">
        <f t="shared" si="3"/>
        <v>0</v>
      </c>
      <c r="T52" s="21">
        <f t="shared" si="4"/>
        <v>0</v>
      </c>
    </row>
    <row r="53" spans="1:20" x14ac:dyDescent="0.45">
      <c r="A53" s="22" t="s">
        <v>70</v>
      </c>
      <c r="B53" s="23" t="s">
        <v>26</v>
      </c>
      <c r="C53" s="24"/>
      <c r="D53" s="25">
        <v>0</v>
      </c>
      <c r="E53" s="25">
        <v>0</v>
      </c>
      <c r="F53" s="25">
        <v>0</v>
      </c>
      <c r="G53" s="20">
        <f t="shared" si="0"/>
        <v>0</v>
      </c>
      <c r="H53" s="25">
        <v>0</v>
      </c>
      <c r="I53" s="25">
        <v>0</v>
      </c>
      <c r="J53" s="25">
        <v>0</v>
      </c>
      <c r="K53" s="20">
        <f t="shared" si="1"/>
        <v>0</v>
      </c>
      <c r="L53" s="25">
        <v>0</v>
      </c>
      <c r="M53" s="25">
        <v>0</v>
      </c>
      <c r="N53" s="25">
        <v>0</v>
      </c>
      <c r="O53" s="20">
        <f t="shared" si="2"/>
        <v>0</v>
      </c>
      <c r="P53" s="25">
        <v>0</v>
      </c>
      <c r="Q53" s="25">
        <v>0</v>
      </c>
      <c r="R53" s="25">
        <v>0</v>
      </c>
      <c r="S53" s="20">
        <f t="shared" si="3"/>
        <v>0</v>
      </c>
      <c r="T53" s="21">
        <f t="shared" si="4"/>
        <v>0</v>
      </c>
    </row>
    <row r="54" spans="1:20" x14ac:dyDescent="0.45">
      <c r="A54" s="22" t="s">
        <v>71</v>
      </c>
      <c r="B54" s="23" t="s">
        <v>28</v>
      </c>
      <c r="C54" s="24"/>
      <c r="D54" s="25">
        <v>0</v>
      </c>
      <c r="E54" s="25">
        <v>0</v>
      </c>
      <c r="F54" s="25">
        <v>0</v>
      </c>
      <c r="G54" s="20">
        <f t="shared" si="0"/>
        <v>0</v>
      </c>
      <c r="H54" s="25">
        <v>0</v>
      </c>
      <c r="I54" s="25">
        <v>0</v>
      </c>
      <c r="J54" s="25">
        <v>0</v>
      </c>
      <c r="K54" s="20">
        <f t="shared" si="1"/>
        <v>0</v>
      </c>
      <c r="L54" s="25">
        <v>0</v>
      </c>
      <c r="M54" s="25">
        <v>0</v>
      </c>
      <c r="N54" s="25">
        <v>0</v>
      </c>
      <c r="O54" s="20">
        <f t="shared" si="2"/>
        <v>0</v>
      </c>
      <c r="P54" s="25">
        <v>0</v>
      </c>
      <c r="Q54" s="25">
        <v>0</v>
      </c>
      <c r="R54" s="25">
        <v>0</v>
      </c>
      <c r="S54" s="20">
        <f t="shared" si="3"/>
        <v>0</v>
      </c>
      <c r="T54" s="21">
        <f t="shared" si="4"/>
        <v>0</v>
      </c>
    </row>
    <row r="55" spans="1:20" x14ac:dyDescent="0.45">
      <c r="A55" s="22" t="s">
        <v>72</v>
      </c>
      <c r="B55" s="23" t="s">
        <v>28</v>
      </c>
      <c r="C55" s="24"/>
      <c r="D55" s="25">
        <v>0</v>
      </c>
      <c r="E55" s="25">
        <v>0</v>
      </c>
      <c r="F55" s="25">
        <v>0</v>
      </c>
      <c r="G55" s="20">
        <f t="shared" si="0"/>
        <v>0</v>
      </c>
      <c r="H55" s="25">
        <v>0</v>
      </c>
      <c r="I55" s="25">
        <v>0</v>
      </c>
      <c r="J55" s="25">
        <v>0</v>
      </c>
      <c r="K55" s="20">
        <f t="shared" si="1"/>
        <v>0</v>
      </c>
      <c r="L55" s="25">
        <v>0</v>
      </c>
      <c r="M55" s="25">
        <v>0</v>
      </c>
      <c r="N55" s="25">
        <v>0</v>
      </c>
      <c r="O55" s="20">
        <f t="shared" si="2"/>
        <v>0</v>
      </c>
      <c r="P55" s="25">
        <v>0</v>
      </c>
      <c r="Q55" s="25">
        <v>0</v>
      </c>
      <c r="R55" s="25">
        <v>0</v>
      </c>
      <c r="S55" s="20">
        <f t="shared" si="3"/>
        <v>0</v>
      </c>
      <c r="T55" s="21">
        <f t="shared" si="4"/>
        <v>0</v>
      </c>
    </row>
    <row r="56" spans="1:20" x14ac:dyDescent="0.45">
      <c r="A56" s="22" t="s">
        <v>73</v>
      </c>
      <c r="B56" s="23" t="s">
        <v>28</v>
      </c>
      <c r="C56" s="24"/>
      <c r="D56" s="25">
        <v>47</v>
      </c>
      <c r="E56" s="25">
        <v>52</v>
      </c>
      <c r="F56" s="25">
        <v>25</v>
      </c>
      <c r="G56" s="20">
        <f t="shared" si="0"/>
        <v>124</v>
      </c>
      <c r="H56" s="25">
        <v>23</v>
      </c>
      <c r="I56" s="25">
        <v>27</v>
      </c>
      <c r="J56" s="25">
        <v>10</v>
      </c>
      <c r="K56" s="20">
        <f t="shared" si="1"/>
        <v>60</v>
      </c>
      <c r="L56" s="25">
        <v>0</v>
      </c>
      <c r="M56" s="25">
        <v>11</v>
      </c>
      <c r="N56" s="25">
        <v>2</v>
      </c>
      <c r="O56" s="20">
        <f t="shared" si="2"/>
        <v>13</v>
      </c>
      <c r="P56" s="25">
        <v>2223</v>
      </c>
      <c r="Q56" s="25">
        <v>813</v>
      </c>
      <c r="R56" s="25">
        <v>0</v>
      </c>
      <c r="S56" s="20">
        <f t="shared" si="3"/>
        <v>3036</v>
      </c>
      <c r="T56" s="21">
        <f t="shared" si="4"/>
        <v>3233</v>
      </c>
    </row>
    <row r="57" spans="1:20" x14ac:dyDescent="0.45">
      <c r="A57" s="22" t="s">
        <v>74</v>
      </c>
      <c r="B57" s="23" t="s">
        <v>28</v>
      </c>
      <c r="C57" s="24"/>
      <c r="D57" s="25">
        <v>1</v>
      </c>
      <c r="E57" s="25">
        <v>0</v>
      </c>
      <c r="F57" s="25">
        <v>11</v>
      </c>
      <c r="G57" s="20">
        <f t="shared" si="0"/>
        <v>12</v>
      </c>
      <c r="H57" s="25">
        <v>0</v>
      </c>
      <c r="I57" s="25">
        <v>0</v>
      </c>
      <c r="J57" s="25">
        <v>0</v>
      </c>
      <c r="K57" s="20">
        <f t="shared" si="1"/>
        <v>0</v>
      </c>
      <c r="L57" s="25">
        <v>0</v>
      </c>
      <c r="M57" s="25">
        <v>0</v>
      </c>
      <c r="N57" s="25">
        <v>0</v>
      </c>
      <c r="O57" s="20">
        <f t="shared" si="2"/>
        <v>0</v>
      </c>
      <c r="P57" s="25">
        <v>87</v>
      </c>
      <c r="Q57" s="25">
        <v>0</v>
      </c>
      <c r="R57" s="25">
        <v>34</v>
      </c>
      <c r="S57" s="20">
        <f t="shared" si="3"/>
        <v>121</v>
      </c>
      <c r="T57" s="21">
        <f t="shared" si="4"/>
        <v>133</v>
      </c>
    </row>
    <row r="58" spans="1:20" x14ac:dyDescent="0.45">
      <c r="A58" s="22" t="s">
        <v>75</v>
      </c>
      <c r="B58" s="23" t="s">
        <v>26</v>
      </c>
      <c r="C58" s="24"/>
      <c r="D58" s="25">
        <v>0</v>
      </c>
      <c r="E58" s="25">
        <v>0</v>
      </c>
      <c r="F58" s="25">
        <v>0</v>
      </c>
      <c r="G58" s="20">
        <f t="shared" si="0"/>
        <v>0</v>
      </c>
      <c r="H58" s="25">
        <v>0</v>
      </c>
      <c r="I58" s="25">
        <v>0</v>
      </c>
      <c r="J58" s="25">
        <v>0</v>
      </c>
      <c r="K58" s="20">
        <f t="shared" si="1"/>
        <v>0</v>
      </c>
      <c r="L58" s="25">
        <v>0</v>
      </c>
      <c r="M58" s="25">
        <v>0</v>
      </c>
      <c r="N58" s="25">
        <v>0</v>
      </c>
      <c r="O58" s="20">
        <f t="shared" si="2"/>
        <v>0</v>
      </c>
      <c r="P58" s="25">
        <v>0</v>
      </c>
      <c r="Q58" s="25">
        <v>0</v>
      </c>
      <c r="R58" s="25">
        <v>0</v>
      </c>
      <c r="S58" s="20">
        <f t="shared" si="3"/>
        <v>0</v>
      </c>
      <c r="T58" s="21">
        <f t="shared" si="4"/>
        <v>0</v>
      </c>
    </row>
    <row r="59" spans="1:20" x14ac:dyDescent="0.45">
      <c r="A59" s="22" t="s">
        <v>76</v>
      </c>
      <c r="B59" s="23" t="s">
        <v>28</v>
      </c>
      <c r="C59" s="24"/>
      <c r="D59" s="25">
        <v>121</v>
      </c>
      <c r="E59" s="25">
        <v>76</v>
      </c>
      <c r="F59" s="25">
        <v>50</v>
      </c>
      <c r="G59" s="20">
        <f t="shared" si="0"/>
        <v>247</v>
      </c>
      <c r="H59" s="25">
        <v>3</v>
      </c>
      <c r="I59" s="25">
        <v>1</v>
      </c>
      <c r="J59" s="25">
        <v>0</v>
      </c>
      <c r="K59" s="20">
        <f t="shared" si="1"/>
        <v>4</v>
      </c>
      <c r="L59" s="25">
        <v>2</v>
      </c>
      <c r="M59" s="25">
        <v>0</v>
      </c>
      <c r="N59" s="25">
        <v>0</v>
      </c>
      <c r="O59" s="20">
        <f t="shared" si="2"/>
        <v>2</v>
      </c>
      <c r="P59" s="25">
        <v>0</v>
      </c>
      <c r="Q59" s="25">
        <v>0</v>
      </c>
      <c r="R59" s="25">
        <v>0</v>
      </c>
      <c r="S59" s="20">
        <f t="shared" si="3"/>
        <v>0</v>
      </c>
      <c r="T59" s="21">
        <f t="shared" si="4"/>
        <v>253</v>
      </c>
    </row>
    <row r="60" spans="1:20" x14ac:dyDescent="0.45">
      <c r="A60" s="22" t="s">
        <v>77</v>
      </c>
      <c r="B60" s="23" t="s">
        <v>28</v>
      </c>
      <c r="C60" s="24"/>
      <c r="D60" s="25">
        <v>0</v>
      </c>
      <c r="E60" s="25">
        <v>0</v>
      </c>
      <c r="F60" s="25">
        <v>0</v>
      </c>
      <c r="G60" s="20">
        <f t="shared" si="0"/>
        <v>0</v>
      </c>
      <c r="H60" s="25">
        <v>0</v>
      </c>
      <c r="I60" s="25">
        <v>0</v>
      </c>
      <c r="J60" s="25">
        <v>0</v>
      </c>
      <c r="K60" s="20">
        <f t="shared" si="1"/>
        <v>0</v>
      </c>
      <c r="L60" s="25">
        <v>0</v>
      </c>
      <c r="M60" s="25">
        <v>0</v>
      </c>
      <c r="N60" s="25">
        <v>0</v>
      </c>
      <c r="O60" s="20">
        <f t="shared" si="2"/>
        <v>0</v>
      </c>
      <c r="P60" s="25">
        <v>0</v>
      </c>
      <c r="Q60" s="25">
        <v>0</v>
      </c>
      <c r="R60" s="25">
        <v>0</v>
      </c>
      <c r="S60" s="20">
        <f t="shared" si="3"/>
        <v>0</v>
      </c>
      <c r="T60" s="21">
        <f t="shared" si="4"/>
        <v>0</v>
      </c>
    </row>
    <row r="61" spans="1:20" x14ac:dyDescent="0.45">
      <c r="A61" s="22" t="s">
        <v>78</v>
      </c>
      <c r="B61" s="23" t="s">
        <v>28</v>
      </c>
      <c r="C61" s="24"/>
      <c r="D61" s="25">
        <v>0</v>
      </c>
      <c r="E61" s="25">
        <v>0</v>
      </c>
      <c r="F61" s="25">
        <v>0</v>
      </c>
      <c r="G61" s="20">
        <f t="shared" si="0"/>
        <v>0</v>
      </c>
      <c r="H61" s="25">
        <v>0</v>
      </c>
      <c r="I61" s="25">
        <v>0</v>
      </c>
      <c r="J61" s="25">
        <v>0</v>
      </c>
      <c r="K61" s="20">
        <f t="shared" si="1"/>
        <v>0</v>
      </c>
      <c r="L61" s="25">
        <v>0</v>
      </c>
      <c r="M61" s="25">
        <v>0</v>
      </c>
      <c r="N61" s="25">
        <v>0</v>
      </c>
      <c r="O61" s="20">
        <f t="shared" si="2"/>
        <v>0</v>
      </c>
      <c r="P61" s="25">
        <v>0</v>
      </c>
      <c r="Q61" s="25">
        <v>0</v>
      </c>
      <c r="R61" s="25">
        <v>0</v>
      </c>
      <c r="S61" s="20">
        <f t="shared" si="3"/>
        <v>0</v>
      </c>
      <c r="T61" s="21">
        <f t="shared" si="4"/>
        <v>0</v>
      </c>
    </row>
    <row r="62" spans="1:20" x14ac:dyDescent="0.45">
      <c r="A62" s="22" t="s">
        <v>79</v>
      </c>
      <c r="B62" s="23" t="s">
        <v>26</v>
      </c>
      <c r="C62" s="24"/>
      <c r="D62" s="25">
        <v>14</v>
      </c>
      <c r="E62" s="25">
        <v>6</v>
      </c>
      <c r="F62" s="25">
        <v>6</v>
      </c>
      <c r="G62" s="20">
        <f t="shared" si="0"/>
        <v>26</v>
      </c>
      <c r="H62" s="25">
        <v>0</v>
      </c>
      <c r="I62" s="25">
        <v>0</v>
      </c>
      <c r="J62" s="25">
        <v>2</v>
      </c>
      <c r="K62" s="20">
        <f t="shared" si="1"/>
        <v>2</v>
      </c>
      <c r="L62" s="25">
        <v>58</v>
      </c>
      <c r="M62" s="25">
        <v>9</v>
      </c>
      <c r="N62" s="25">
        <v>2</v>
      </c>
      <c r="O62" s="20">
        <f t="shared" si="2"/>
        <v>69</v>
      </c>
      <c r="P62" s="25">
        <v>0</v>
      </c>
      <c r="Q62" s="25">
        <v>0</v>
      </c>
      <c r="R62" s="25">
        <v>2</v>
      </c>
      <c r="S62" s="20">
        <f t="shared" si="3"/>
        <v>2</v>
      </c>
      <c r="T62" s="21">
        <f t="shared" si="4"/>
        <v>99</v>
      </c>
    </row>
    <row r="63" spans="1:20" x14ac:dyDescent="0.45">
      <c r="A63" s="22" t="s">
        <v>80</v>
      </c>
      <c r="B63" s="23" t="s">
        <v>28</v>
      </c>
      <c r="C63" s="24"/>
      <c r="D63" s="25">
        <v>0</v>
      </c>
      <c r="E63" s="25">
        <v>0</v>
      </c>
      <c r="F63" s="25">
        <v>0</v>
      </c>
      <c r="G63" s="20">
        <f t="shared" ref="G63:G124" si="5">SUM(D63:F63)</f>
        <v>0</v>
      </c>
      <c r="H63" s="25">
        <v>0</v>
      </c>
      <c r="I63" s="25">
        <v>1</v>
      </c>
      <c r="J63" s="25">
        <v>0</v>
      </c>
      <c r="K63" s="20">
        <f t="shared" ref="K63:K124" si="6">SUM(H63:J63)</f>
        <v>1</v>
      </c>
      <c r="L63" s="25">
        <v>0</v>
      </c>
      <c r="M63" s="25">
        <v>0</v>
      </c>
      <c r="N63" s="25">
        <v>0</v>
      </c>
      <c r="O63" s="20">
        <f t="shared" ref="O63:O124" si="7">SUM(L63:N63)</f>
        <v>0</v>
      </c>
      <c r="P63" s="25">
        <v>26</v>
      </c>
      <c r="Q63" s="25">
        <v>700</v>
      </c>
      <c r="R63" s="25">
        <v>0</v>
      </c>
      <c r="S63" s="20">
        <f t="shared" ref="S63:S124" si="8">SUM(P63:R63)</f>
        <v>726</v>
      </c>
      <c r="T63" s="21">
        <f t="shared" ref="T63:T124" si="9">G63+K63+O63+S63</f>
        <v>727</v>
      </c>
    </row>
    <row r="64" spans="1:20" x14ac:dyDescent="0.45">
      <c r="A64" s="22" t="s">
        <v>81</v>
      </c>
      <c r="B64" s="23" t="s">
        <v>26</v>
      </c>
      <c r="C64" s="24"/>
      <c r="D64" s="25">
        <v>0</v>
      </c>
      <c r="E64" s="25">
        <v>0</v>
      </c>
      <c r="F64" s="25">
        <v>0</v>
      </c>
      <c r="G64" s="20">
        <f t="shared" si="5"/>
        <v>0</v>
      </c>
      <c r="H64" s="25">
        <v>0</v>
      </c>
      <c r="I64" s="25">
        <v>0</v>
      </c>
      <c r="J64" s="25">
        <v>0</v>
      </c>
      <c r="K64" s="20">
        <f t="shared" si="6"/>
        <v>0</v>
      </c>
      <c r="L64" s="25">
        <v>0</v>
      </c>
      <c r="M64" s="25">
        <v>0</v>
      </c>
      <c r="N64" s="25">
        <v>0</v>
      </c>
      <c r="O64" s="20">
        <f t="shared" si="7"/>
        <v>0</v>
      </c>
      <c r="P64" s="25">
        <v>0</v>
      </c>
      <c r="Q64" s="25">
        <v>0</v>
      </c>
      <c r="R64" s="25">
        <v>0</v>
      </c>
      <c r="S64" s="20">
        <f t="shared" si="8"/>
        <v>0</v>
      </c>
      <c r="T64" s="21">
        <f t="shared" si="9"/>
        <v>0</v>
      </c>
    </row>
    <row r="65" spans="1:20" x14ac:dyDescent="0.45">
      <c r="A65" s="22" t="s">
        <v>82</v>
      </c>
      <c r="B65" s="23" t="s">
        <v>28</v>
      </c>
      <c r="C65" s="24"/>
      <c r="D65" s="25">
        <v>2</v>
      </c>
      <c r="E65" s="25">
        <v>2</v>
      </c>
      <c r="F65" s="25">
        <v>12</v>
      </c>
      <c r="G65" s="20">
        <f t="shared" si="5"/>
        <v>16</v>
      </c>
      <c r="H65" s="25">
        <v>0</v>
      </c>
      <c r="I65" s="25">
        <v>0</v>
      </c>
      <c r="J65" s="25">
        <v>0</v>
      </c>
      <c r="K65" s="20">
        <f t="shared" si="6"/>
        <v>0</v>
      </c>
      <c r="L65" s="25">
        <v>0</v>
      </c>
      <c r="M65" s="25">
        <v>0</v>
      </c>
      <c r="N65" s="25">
        <v>0</v>
      </c>
      <c r="O65" s="20">
        <f t="shared" si="7"/>
        <v>0</v>
      </c>
      <c r="P65" s="25">
        <v>0</v>
      </c>
      <c r="Q65" s="25">
        <v>0</v>
      </c>
      <c r="R65" s="25">
        <v>0</v>
      </c>
      <c r="S65" s="20">
        <f t="shared" si="8"/>
        <v>0</v>
      </c>
      <c r="T65" s="21">
        <f t="shared" si="9"/>
        <v>16</v>
      </c>
    </row>
    <row r="66" spans="1:20" x14ac:dyDescent="0.45">
      <c r="A66" s="22" t="s">
        <v>83</v>
      </c>
      <c r="B66" s="23" t="s">
        <v>26</v>
      </c>
      <c r="C66" s="24"/>
      <c r="D66" s="25">
        <v>0</v>
      </c>
      <c r="E66" s="25">
        <v>0</v>
      </c>
      <c r="F66" s="25">
        <v>0</v>
      </c>
      <c r="G66" s="20">
        <f t="shared" si="5"/>
        <v>0</v>
      </c>
      <c r="H66" s="25">
        <v>0</v>
      </c>
      <c r="I66" s="25">
        <v>0</v>
      </c>
      <c r="J66" s="25">
        <v>0</v>
      </c>
      <c r="K66" s="20">
        <f t="shared" si="6"/>
        <v>0</v>
      </c>
      <c r="L66" s="25">
        <v>0</v>
      </c>
      <c r="M66" s="25">
        <v>0</v>
      </c>
      <c r="N66" s="25">
        <v>0</v>
      </c>
      <c r="O66" s="20">
        <f t="shared" si="7"/>
        <v>0</v>
      </c>
      <c r="P66" s="25">
        <v>0</v>
      </c>
      <c r="Q66" s="25">
        <v>0</v>
      </c>
      <c r="R66" s="25">
        <v>0</v>
      </c>
      <c r="S66" s="20">
        <f t="shared" si="8"/>
        <v>0</v>
      </c>
      <c r="T66" s="21">
        <f t="shared" si="9"/>
        <v>0</v>
      </c>
    </row>
    <row r="67" spans="1:20" x14ac:dyDescent="0.45">
      <c r="A67" s="22" t="s">
        <v>84</v>
      </c>
      <c r="B67" s="23" t="s">
        <v>26</v>
      </c>
      <c r="C67" s="24"/>
      <c r="D67" s="25">
        <v>0</v>
      </c>
      <c r="E67" s="25">
        <v>0</v>
      </c>
      <c r="F67" s="25">
        <v>0</v>
      </c>
      <c r="G67" s="20">
        <f t="shared" si="5"/>
        <v>0</v>
      </c>
      <c r="H67" s="25">
        <v>0</v>
      </c>
      <c r="I67" s="25">
        <v>0</v>
      </c>
      <c r="J67" s="25">
        <v>0</v>
      </c>
      <c r="K67" s="20">
        <f t="shared" si="6"/>
        <v>0</v>
      </c>
      <c r="L67" s="25">
        <v>0</v>
      </c>
      <c r="M67" s="25">
        <v>0</v>
      </c>
      <c r="N67" s="25">
        <v>0</v>
      </c>
      <c r="O67" s="20">
        <f t="shared" si="7"/>
        <v>0</v>
      </c>
      <c r="P67" s="25">
        <v>0</v>
      </c>
      <c r="Q67" s="25">
        <v>0</v>
      </c>
      <c r="R67" s="25">
        <v>0</v>
      </c>
      <c r="S67" s="20">
        <f t="shared" si="8"/>
        <v>0</v>
      </c>
      <c r="T67" s="21">
        <f t="shared" si="9"/>
        <v>0</v>
      </c>
    </row>
    <row r="68" spans="1:20" x14ac:dyDescent="0.45">
      <c r="A68" s="22" t="s">
        <v>85</v>
      </c>
      <c r="B68" s="23" t="s">
        <v>28</v>
      </c>
      <c r="C68" s="24"/>
      <c r="D68" s="25">
        <v>0</v>
      </c>
      <c r="E68" s="25">
        <v>0</v>
      </c>
      <c r="F68" s="25">
        <v>0</v>
      </c>
      <c r="G68" s="20">
        <f t="shared" si="5"/>
        <v>0</v>
      </c>
      <c r="H68" s="25">
        <v>0</v>
      </c>
      <c r="I68" s="25">
        <v>0</v>
      </c>
      <c r="J68" s="25">
        <v>0</v>
      </c>
      <c r="K68" s="20">
        <f t="shared" si="6"/>
        <v>0</v>
      </c>
      <c r="L68" s="25">
        <v>0</v>
      </c>
      <c r="M68" s="25">
        <v>0</v>
      </c>
      <c r="N68" s="25">
        <v>0</v>
      </c>
      <c r="O68" s="20">
        <f t="shared" si="7"/>
        <v>0</v>
      </c>
      <c r="P68" s="25">
        <v>0</v>
      </c>
      <c r="Q68" s="25">
        <v>0</v>
      </c>
      <c r="R68" s="25">
        <v>0</v>
      </c>
      <c r="S68" s="20">
        <f t="shared" si="8"/>
        <v>0</v>
      </c>
      <c r="T68" s="21">
        <f t="shared" si="9"/>
        <v>0</v>
      </c>
    </row>
    <row r="69" spans="1:20" x14ac:dyDescent="0.45">
      <c r="A69" s="22" t="s">
        <v>86</v>
      </c>
      <c r="B69" s="23" t="s">
        <v>28</v>
      </c>
      <c r="C69" s="24"/>
      <c r="D69" s="25">
        <v>0</v>
      </c>
      <c r="E69" s="25">
        <v>0</v>
      </c>
      <c r="F69" s="25">
        <v>0</v>
      </c>
      <c r="G69" s="20">
        <f t="shared" si="5"/>
        <v>0</v>
      </c>
      <c r="H69" s="25">
        <v>0</v>
      </c>
      <c r="I69" s="25">
        <v>0</v>
      </c>
      <c r="J69" s="25">
        <v>0</v>
      </c>
      <c r="K69" s="20">
        <f t="shared" si="6"/>
        <v>0</v>
      </c>
      <c r="L69" s="25">
        <v>8</v>
      </c>
      <c r="M69" s="25">
        <v>30</v>
      </c>
      <c r="N69" s="25">
        <v>0</v>
      </c>
      <c r="O69" s="20">
        <f t="shared" si="7"/>
        <v>38</v>
      </c>
      <c r="P69" s="25">
        <v>2611</v>
      </c>
      <c r="Q69" s="25">
        <v>0</v>
      </c>
      <c r="R69" s="25">
        <v>0</v>
      </c>
      <c r="S69" s="20">
        <f t="shared" si="8"/>
        <v>2611</v>
      </c>
      <c r="T69" s="21">
        <f t="shared" si="9"/>
        <v>2649</v>
      </c>
    </row>
    <row r="70" spans="1:20" x14ac:dyDescent="0.45">
      <c r="A70" s="22" t="s">
        <v>87</v>
      </c>
      <c r="B70" s="23" t="s">
        <v>28</v>
      </c>
      <c r="C70" s="24"/>
      <c r="D70" s="25">
        <v>0</v>
      </c>
      <c r="E70" s="25">
        <v>0</v>
      </c>
      <c r="F70" s="25">
        <v>0</v>
      </c>
      <c r="G70" s="20">
        <f t="shared" si="5"/>
        <v>0</v>
      </c>
      <c r="H70" s="25">
        <v>0</v>
      </c>
      <c r="I70" s="25">
        <v>0</v>
      </c>
      <c r="J70" s="25">
        <v>0</v>
      </c>
      <c r="K70" s="20">
        <f t="shared" si="6"/>
        <v>0</v>
      </c>
      <c r="L70" s="25">
        <v>0</v>
      </c>
      <c r="M70" s="25">
        <v>0</v>
      </c>
      <c r="N70" s="25">
        <v>0</v>
      </c>
      <c r="O70" s="20">
        <f t="shared" si="7"/>
        <v>0</v>
      </c>
      <c r="P70" s="25">
        <v>0</v>
      </c>
      <c r="Q70" s="25">
        <v>0</v>
      </c>
      <c r="R70" s="25">
        <v>0</v>
      </c>
      <c r="S70" s="20">
        <f t="shared" si="8"/>
        <v>0</v>
      </c>
      <c r="T70" s="21">
        <f t="shared" si="9"/>
        <v>0</v>
      </c>
    </row>
    <row r="71" spans="1:20" x14ac:dyDescent="0.45">
      <c r="A71" s="22" t="s">
        <v>88</v>
      </c>
      <c r="B71" s="23" t="s">
        <v>26</v>
      </c>
      <c r="C71" s="24"/>
      <c r="D71" s="25">
        <v>0</v>
      </c>
      <c r="E71" s="25">
        <v>0</v>
      </c>
      <c r="F71" s="25">
        <v>0</v>
      </c>
      <c r="G71" s="20">
        <f t="shared" si="5"/>
        <v>0</v>
      </c>
      <c r="H71" s="25">
        <v>0</v>
      </c>
      <c r="I71" s="25">
        <v>0</v>
      </c>
      <c r="J71" s="25">
        <v>0</v>
      </c>
      <c r="K71" s="20">
        <f t="shared" si="6"/>
        <v>0</v>
      </c>
      <c r="L71" s="25">
        <v>0</v>
      </c>
      <c r="M71" s="25">
        <v>0</v>
      </c>
      <c r="N71" s="25">
        <v>0</v>
      </c>
      <c r="O71" s="20">
        <f t="shared" si="7"/>
        <v>0</v>
      </c>
      <c r="P71" s="25">
        <v>0</v>
      </c>
      <c r="Q71" s="25">
        <v>0</v>
      </c>
      <c r="R71" s="25">
        <v>0</v>
      </c>
      <c r="S71" s="20">
        <f t="shared" si="8"/>
        <v>0</v>
      </c>
      <c r="T71" s="21">
        <f t="shared" si="9"/>
        <v>0</v>
      </c>
    </row>
    <row r="72" spans="1:20" x14ac:dyDescent="0.45">
      <c r="A72" s="22" t="s">
        <v>89</v>
      </c>
      <c r="B72" s="23" t="s">
        <v>28</v>
      </c>
      <c r="C72" s="24"/>
      <c r="D72" s="25">
        <v>2</v>
      </c>
      <c r="E72" s="25">
        <v>0</v>
      </c>
      <c r="F72" s="25">
        <v>1</v>
      </c>
      <c r="G72" s="20">
        <f t="shared" si="5"/>
        <v>3</v>
      </c>
      <c r="H72" s="25">
        <v>3</v>
      </c>
      <c r="I72" s="25">
        <v>6</v>
      </c>
      <c r="J72" s="25">
        <v>22</v>
      </c>
      <c r="K72" s="20">
        <f t="shared" si="6"/>
        <v>31</v>
      </c>
      <c r="L72" s="25">
        <v>22</v>
      </c>
      <c r="M72" s="25">
        <v>22</v>
      </c>
      <c r="N72" s="25">
        <v>8</v>
      </c>
      <c r="O72" s="20">
        <f t="shared" si="7"/>
        <v>52</v>
      </c>
      <c r="P72" s="25">
        <v>3</v>
      </c>
      <c r="Q72" s="25">
        <v>5</v>
      </c>
      <c r="R72" s="25">
        <v>0</v>
      </c>
      <c r="S72" s="20">
        <f t="shared" si="8"/>
        <v>8</v>
      </c>
      <c r="T72" s="21">
        <f t="shared" si="9"/>
        <v>94</v>
      </c>
    </row>
    <row r="73" spans="1:20" x14ac:dyDescent="0.45">
      <c r="A73" s="22" t="s">
        <v>90</v>
      </c>
      <c r="B73" s="23" t="s">
        <v>28</v>
      </c>
      <c r="C73" s="24"/>
      <c r="D73" s="25">
        <v>0</v>
      </c>
      <c r="E73" s="25">
        <v>0</v>
      </c>
      <c r="F73" s="25">
        <v>0</v>
      </c>
      <c r="G73" s="20">
        <f t="shared" si="5"/>
        <v>0</v>
      </c>
      <c r="H73" s="25">
        <v>0</v>
      </c>
      <c r="I73" s="25">
        <v>0</v>
      </c>
      <c r="J73" s="25">
        <v>0</v>
      </c>
      <c r="K73" s="20">
        <f t="shared" si="6"/>
        <v>0</v>
      </c>
      <c r="L73" s="25">
        <v>0</v>
      </c>
      <c r="M73" s="25">
        <v>0</v>
      </c>
      <c r="N73" s="25">
        <v>0</v>
      </c>
      <c r="O73" s="20">
        <f t="shared" si="7"/>
        <v>0</v>
      </c>
      <c r="P73" s="25">
        <v>0</v>
      </c>
      <c r="Q73" s="25">
        <v>0</v>
      </c>
      <c r="R73" s="25">
        <v>0</v>
      </c>
      <c r="S73" s="20">
        <f t="shared" si="8"/>
        <v>0</v>
      </c>
      <c r="T73" s="21">
        <f t="shared" si="9"/>
        <v>0</v>
      </c>
    </row>
    <row r="74" spans="1:20" x14ac:dyDescent="0.45">
      <c r="A74" s="16" t="s">
        <v>91</v>
      </c>
      <c r="B74" s="17"/>
      <c r="C74" s="18"/>
      <c r="D74" s="19">
        <f>SUM(D75:D76)</f>
        <v>12908</v>
      </c>
      <c r="E74" s="19">
        <f>SUM(E75:E76)</f>
        <v>11118</v>
      </c>
      <c r="F74" s="19">
        <f>SUM(F75:F76)</f>
        <v>13146</v>
      </c>
      <c r="G74" s="20">
        <f t="shared" si="5"/>
        <v>37172</v>
      </c>
      <c r="H74" s="19">
        <f>SUM(H75:H76)</f>
        <v>8639</v>
      </c>
      <c r="I74" s="19">
        <f>SUM(I75:I76)</f>
        <v>10642</v>
      </c>
      <c r="J74" s="19">
        <f>SUM(J75:J76)</f>
        <v>12967</v>
      </c>
      <c r="K74" s="20">
        <f t="shared" si="6"/>
        <v>32248</v>
      </c>
      <c r="L74" s="19">
        <f>SUM(L75:L76)</f>
        <v>10101</v>
      </c>
      <c r="M74" s="19">
        <f>SUM(M75:M76)</f>
        <v>10054</v>
      </c>
      <c r="N74" s="19">
        <f>SUM(N75:N76)</f>
        <v>10852</v>
      </c>
      <c r="O74" s="20">
        <f t="shared" si="7"/>
        <v>31007</v>
      </c>
      <c r="P74" s="19">
        <f>SUM(P75:P76)</f>
        <v>10873</v>
      </c>
      <c r="Q74" s="19">
        <f>SUM(Q75:Q76)</f>
        <v>11719</v>
      </c>
      <c r="R74" s="19">
        <f>SUM(R75:R76)</f>
        <v>11380</v>
      </c>
      <c r="S74" s="20">
        <f t="shared" si="8"/>
        <v>33972</v>
      </c>
      <c r="T74" s="21">
        <f t="shared" si="9"/>
        <v>134399</v>
      </c>
    </row>
    <row r="75" spans="1:20" x14ac:dyDescent="0.45">
      <c r="A75" s="22" t="s">
        <v>92</v>
      </c>
      <c r="B75" s="23" t="s">
        <v>26</v>
      </c>
      <c r="C75" s="24"/>
      <c r="D75" s="25">
        <v>8062</v>
      </c>
      <c r="E75" s="25">
        <v>6974</v>
      </c>
      <c r="F75" s="25">
        <v>8432</v>
      </c>
      <c r="G75" s="20">
        <f t="shared" si="5"/>
        <v>23468</v>
      </c>
      <c r="H75" s="25">
        <v>5617</v>
      </c>
      <c r="I75" s="25">
        <v>6728</v>
      </c>
      <c r="J75" s="25">
        <v>8233</v>
      </c>
      <c r="K75" s="20">
        <f t="shared" si="6"/>
        <v>20578</v>
      </c>
      <c r="L75" s="25">
        <v>5967</v>
      </c>
      <c r="M75" s="25">
        <v>6444</v>
      </c>
      <c r="N75" s="25">
        <v>6990</v>
      </c>
      <c r="O75" s="20">
        <f t="shared" si="7"/>
        <v>19401</v>
      </c>
      <c r="P75" s="25">
        <v>7002</v>
      </c>
      <c r="Q75" s="25">
        <v>7180</v>
      </c>
      <c r="R75" s="25">
        <v>6917</v>
      </c>
      <c r="S75" s="20">
        <f t="shared" si="8"/>
        <v>21099</v>
      </c>
      <c r="T75" s="21">
        <f t="shared" si="9"/>
        <v>84546</v>
      </c>
    </row>
    <row r="76" spans="1:20" x14ac:dyDescent="0.45">
      <c r="A76" s="22" t="s">
        <v>93</v>
      </c>
      <c r="B76" s="23" t="s">
        <v>28</v>
      </c>
      <c r="C76" s="24"/>
      <c r="D76" s="25">
        <v>4846</v>
      </c>
      <c r="E76" s="25">
        <v>4144</v>
      </c>
      <c r="F76" s="25">
        <v>4714</v>
      </c>
      <c r="G76" s="20">
        <f t="shared" si="5"/>
        <v>13704</v>
      </c>
      <c r="H76" s="25">
        <v>3022</v>
      </c>
      <c r="I76" s="25">
        <v>3914</v>
      </c>
      <c r="J76" s="25">
        <v>4734</v>
      </c>
      <c r="K76" s="20">
        <f t="shared" si="6"/>
        <v>11670</v>
      </c>
      <c r="L76" s="25">
        <v>4134</v>
      </c>
      <c r="M76" s="25">
        <v>3610</v>
      </c>
      <c r="N76" s="25">
        <v>3862</v>
      </c>
      <c r="O76" s="20">
        <f t="shared" si="7"/>
        <v>11606</v>
      </c>
      <c r="P76" s="25">
        <v>3871</v>
      </c>
      <c r="Q76" s="25">
        <v>4539</v>
      </c>
      <c r="R76" s="25">
        <v>4463</v>
      </c>
      <c r="S76" s="20">
        <f t="shared" si="8"/>
        <v>12873</v>
      </c>
      <c r="T76" s="21">
        <f t="shared" si="9"/>
        <v>49853</v>
      </c>
    </row>
    <row r="77" spans="1:20" x14ac:dyDescent="0.45">
      <c r="A77" s="16" t="s">
        <v>94</v>
      </c>
      <c r="B77" s="17"/>
      <c r="C77" s="18"/>
      <c r="D77" s="19">
        <f>SUM(D78:D80)</f>
        <v>9211</v>
      </c>
      <c r="E77" s="19">
        <f>SUM(E78:E80)</f>
        <v>8502</v>
      </c>
      <c r="F77" s="19">
        <f>SUM(F78:F80)</f>
        <v>9229</v>
      </c>
      <c r="G77" s="20">
        <f t="shared" si="5"/>
        <v>26942</v>
      </c>
      <c r="H77" s="19">
        <f>SUM(H78:H80)</f>
        <v>9000</v>
      </c>
      <c r="I77" s="19">
        <f>SUM(I78:I80)</f>
        <v>8862</v>
      </c>
      <c r="J77" s="19">
        <f>SUM(J78:J80)</f>
        <v>8899</v>
      </c>
      <c r="K77" s="20">
        <f t="shared" si="6"/>
        <v>26761</v>
      </c>
      <c r="L77" s="19">
        <f>SUM(L78:L80)</f>
        <v>9159</v>
      </c>
      <c r="M77" s="19">
        <f>SUM(M78:M80)</f>
        <v>9151</v>
      </c>
      <c r="N77" s="19">
        <f>SUM(N78:N80)</f>
        <v>8652</v>
      </c>
      <c r="O77" s="20">
        <f t="shared" si="7"/>
        <v>26962</v>
      </c>
      <c r="P77" s="19">
        <f>SUM(P78:P80)</f>
        <v>8573</v>
      </c>
      <c r="Q77" s="19">
        <f>SUM(Q78:Q80)</f>
        <v>8039</v>
      </c>
      <c r="R77" s="19">
        <f>SUM(R78:R80)</f>
        <v>6071</v>
      </c>
      <c r="S77" s="20">
        <f t="shared" si="8"/>
        <v>22683</v>
      </c>
      <c r="T77" s="21">
        <f t="shared" si="9"/>
        <v>103348</v>
      </c>
    </row>
    <row r="78" spans="1:20" x14ac:dyDescent="0.45">
      <c r="A78" s="22" t="s">
        <v>95</v>
      </c>
      <c r="B78" s="23" t="s">
        <v>28</v>
      </c>
      <c r="C78" s="24"/>
      <c r="D78" s="25">
        <v>0</v>
      </c>
      <c r="E78" s="25">
        <v>0</v>
      </c>
      <c r="F78" s="25">
        <v>0</v>
      </c>
      <c r="G78" s="20">
        <f t="shared" si="5"/>
        <v>0</v>
      </c>
      <c r="H78" s="25"/>
      <c r="I78" s="25">
        <v>0</v>
      </c>
      <c r="J78" s="25">
        <v>0</v>
      </c>
      <c r="K78" s="20">
        <f t="shared" si="6"/>
        <v>0</v>
      </c>
      <c r="L78" s="25"/>
      <c r="M78" s="25">
        <v>0</v>
      </c>
      <c r="N78" s="25">
        <v>0</v>
      </c>
      <c r="O78" s="20">
        <f t="shared" si="7"/>
        <v>0</v>
      </c>
      <c r="P78" s="25">
        <v>0</v>
      </c>
      <c r="Q78" s="25">
        <v>0</v>
      </c>
      <c r="R78" s="25">
        <v>0</v>
      </c>
      <c r="S78" s="20">
        <f t="shared" si="8"/>
        <v>0</v>
      </c>
      <c r="T78" s="21">
        <f t="shared" si="9"/>
        <v>0</v>
      </c>
    </row>
    <row r="79" spans="1:20" x14ac:dyDescent="0.45">
      <c r="A79" s="22" t="s">
        <v>96</v>
      </c>
      <c r="B79" s="23" t="s">
        <v>26</v>
      </c>
      <c r="C79" s="24"/>
      <c r="D79" s="25">
        <v>9211</v>
      </c>
      <c r="E79" s="25">
        <v>8502</v>
      </c>
      <c r="F79" s="25">
        <v>9229</v>
      </c>
      <c r="G79" s="20">
        <f t="shared" si="5"/>
        <v>26942</v>
      </c>
      <c r="H79" s="25">
        <v>9000</v>
      </c>
      <c r="I79" s="25">
        <v>8862</v>
      </c>
      <c r="J79" s="25">
        <v>8899</v>
      </c>
      <c r="K79" s="20">
        <f t="shared" si="6"/>
        <v>26761</v>
      </c>
      <c r="L79" s="25">
        <v>9159</v>
      </c>
      <c r="M79" s="25">
        <v>9151</v>
      </c>
      <c r="N79" s="25">
        <v>8652</v>
      </c>
      <c r="O79" s="20">
        <f t="shared" si="7"/>
        <v>26962</v>
      </c>
      <c r="P79" s="25">
        <v>8573</v>
      </c>
      <c r="Q79" s="25">
        <v>8039</v>
      </c>
      <c r="R79" s="25">
        <v>6071</v>
      </c>
      <c r="S79" s="20">
        <f t="shared" si="8"/>
        <v>22683</v>
      </c>
      <c r="T79" s="21">
        <f t="shared" si="9"/>
        <v>103348</v>
      </c>
    </row>
    <row r="80" spans="1:20" x14ac:dyDescent="0.45">
      <c r="A80" s="22" t="s">
        <v>97</v>
      </c>
      <c r="B80" s="23" t="s">
        <v>28</v>
      </c>
      <c r="C80" s="24"/>
      <c r="D80" s="25">
        <v>0</v>
      </c>
      <c r="E80" s="25">
        <v>0</v>
      </c>
      <c r="F80" s="25">
        <v>0</v>
      </c>
      <c r="G80" s="20">
        <f t="shared" si="5"/>
        <v>0</v>
      </c>
      <c r="H80" s="25"/>
      <c r="I80" s="25">
        <v>0</v>
      </c>
      <c r="J80" s="25">
        <v>0</v>
      </c>
      <c r="K80" s="20">
        <f t="shared" si="6"/>
        <v>0</v>
      </c>
      <c r="L80" s="25"/>
      <c r="M80" s="25">
        <v>0</v>
      </c>
      <c r="N80" s="25">
        <v>0</v>
      </c>
      <c r="O80" s="20">
        <f t="shared" si="7"/>
        <v>0</v>
      </c>
      <c r="P80" s="25">
        <v>0</v>
      </c>
      <c r="Q80" s="25">
        <v>0</v>
      </c>
      <c r="R80" s="25">
        <v>0</v>
      </c>
      <c r="S80" s="20">
        <f t="shared" si="8"/>
        <v>0</v>
      </c>
      <c r="T80" s="21">
        <f t="shared" si="9"/>
        <v>0</v>
      </c>
    </row>
    <row r="81" spans="1:20" x14ac:dyDescent="0.45">
      <c r="A81" s="12" t="s">
        <v>98</v>
      </c>
      <c r="B81" s="13"/>
      <c r="C81" s="14" t="s">
        <v>20</v>
      </c>
      <c r="D81" s="15">
        <f>D82</f>
        <v>0</v>
      </c>
      <c r="E81" s="15">
        <f>E82</f>
        <v>0</v>
      </c>
      <c r="F81" s="15">
        <f>F82</f>
        <v>0</v>
      </c>
      <c r="G81" s="10">
        <f t="shared" si="5"/>
        <v>0</v>
      </c>
      <c r="H81" s="15">
        <f>H82</f>
        <v>0</v>
      </c>
      <c r="I81" s="15">
        <v>0</v>
      </c>
      <c r="J81" s="15">
        <f>J82</f>
        <v>0</v>
      </c>
      <c r="K81" s="10">
        <f t="shared" si="6"/>
        <v>0</v>
      </c>
      <c r="L81" s="15"/>
      <c r="M81" s="15">
        <v>0</v>
      </c>
      <c r="N81" s="15"/>
      <c r="O81" s="10">
        <f t="shared" si="7"/>
        <v>0</v>
      </c>
      <c r="P81" s="15"/>
      <c r="Q81" s="15"/>
      <c r="R81" s="15"/>
      <c r="S81" s="10">
        <f t="shared" si="8"/>
        <v>0</v>
      </c>
      <c r="T81" s="11">
        <f t="shared" si="9"/>
        <v>0</v>
      </c>
    </row>
    <row r="82" spans="1:20" x14ac:dyDescent="0.45">
      <c r="A82" s="16" t="s">
        <v>98</v>
      </c>
      <c r="B82" s="17"/>
      <c r="C82" s="18"/>
      <c r="D82" s="19">
        <f>SUM(D83:D88)</f>
        <v>0</v>
      </c>
      <c r="E82" s="19">
        <f>SUM(E83:E88)</f>
        <v>0</v>
      </c>
      <c r="F82" s="19">
        <f>SUM(F83:F88)</f>
        <v>0</v>
      </c>
      <c r="G82" s="20">
        <f t="shared" si="5"/>
        <v>0</v>
      </c>
      <c r="H82" s="19">
        <f>SUM(H83:H88)</f>
        <v>0</v>
      </c>
      <c r="I82" s="19">
        <v>0</v>
      </c>
      <c r="J82" s="19">
        <f>SUM(J83:J88)</f>
        <v>0</v>
      </c>
      <c r="K82" s="20">
        <f t="shared" si="6"/>
        <v>0</v>
      </c>
      <c r="L82" s="19"/>
      <c r="M82" s="19">
        <v>0</v>
      </c>
      <c r="N82" s="19"/>
      <c r="O82" s="20">
        <f t="shared" si="7"/>
        <v>0</v>
      </c>
      <c r="P82" s="19"/>
      <c r="Q82" s="19"/>
      <c r="R82" s="19"/>
      <c r="S82" s="20">
        <f t="shared" si="8"/>
        <v>0</v>
      </c>
      <c r="T82" s="21">
        <f t="shared" si="9"/>
        <v>0</v>
      </c>
    </row>
    <row r="83" spans="1:20" x14ac:dyDescent="0.45">
      <c r="A83" s="22" t="s">
        <v>99</v>
      </c>
      <c r="B83" s="23" t="s">
        <v>26</v>
      </c>
      <c r="C83" s="24"/>
      <c r="D83" s="25">
        <v>0</v>
      </c>
      <c r="E83" s="25">
        <v>0</v>
      </c>
      <c r="F83" s="25">
        <v>0</v>
      </c>
      <c r="G83" s="20">
        <f t="shared" si="5"/>
        <v>0</v>
      </c>
      <c r="H83" s="25">
        <v>0</v>
      </c>
      <c r="I83" s="25">
        <v>0</v>
      </c>
      <c r="J83" s="25">
        <v>0</v>
      </c>
      <c r="K83" s="20">
        <f t="shared" si="6"/>
        <v>0</v>
      </c>
      <c r="L83" s="25">
        <v>0</v>
      </c>
      <c r="M83" s="25">
        <v>0</v>
      </c>
      <c r="N83" s="25"/>
      <c r="O83" s="20">
        <f t="shared" si="7"/>
        <v>0</v>
      </c>
      <c r="P83" s="25"/>
      <c r="Q83" s="25"/>
      <c r="R83" s="25"/>
      <c r="S83" s="20">
        <f t="shared" si="8"/>
        <v>0</v>
      </c>
      <c r="T83" s="21">
        <f t="shared" si="9"/>
        <v>0</v>
      </c>
    </row>
    <row r="84" spans="1:20" x14ac:dyDescent="0.45">
      <c r="A84" s="22" t="s">
        <v>100</v>
      </c>
      <c r="B84" s="23" t="s">
        <v>28</v>
      </c>
      <c r="C84" s="24"/>
      <c r="D84" s="25">
        <v>0</v>
      </c>
      <c r="E84" s="25">
        <v>0</v>
      </c>
      <c r="F84" s="25">
        <v>0</v>
      </c>
      <c r="G84" s="20">
        <f t="shared" si="5"/>
        <v>0</v>
      </c>
      <c r="H84" s="25">
        <v>0</v>
      </c>
      <c r="I84" s="25">
        <v>0</v>
      </c>
      <c r="J84" s="25">
        <v>0</v>
      </c>
      <c r="K84" s="20">
        <f t="shared" si="6"/>
        <v>0</v>
      </c>
      <c r="L84" s="25">
        <v>0</v>
      </c>
      <c r="M84" s="25">
        <v>0</v>
      </c>
      <c r="N84" s="25"/>
      <c r="O84" s="20">
        <f t="shared" si="7"/>
        <v>0</v>
      </c>
      <c r="P84" s="25"/>
      <c r="Q84" s="25"/>
      <c r="R84" s="25"/>
      <c r="S84" s="20">
        <f t="shared" si="8"/>
        <v>0</v>
      </c>
      <c r="T84" s="21">
        <f t="shared" si="9"/>
        <v>0</v>
      </c>
    </row>
    <row r="85" spans="1:20" x14ac:dyDescent="0.45">
      <c r="A85" s="22" t="s">
        <v>101</v>
      </c>
      <c r="B85" s="23" t="s">
        <v>28</v>
      </c>
      <c r="C85" s="24"/>
      <c r="D85" s="25">
        <v>0</v>
      </c>
      <c r="E85" s="25">
        <v>0</v>
      </c>
      <c r="F85" s="25">
        <v>0</v>
      </c>
      <c r="G85" s="20">
        <f t="shared" si="5"/>
        <v>0</v>
      </c>
      <c r="H85" s="25">
        <v>0</v>
      </c>
      <c r="I85" s="25">
        <v>0</v>
      </c>
      <c r="J85" s="25">
        <v>0</v>
      </c>
      <c r="K85" s="20">
        <f t="shared" si="6"/>
        <v>0</v>
      </c>
      <c r="L85" s="25">
        <v>0</v>
      </c>
      <c r="M85" s="25">
        <v>0</v>
      </c>
      <c r="N85" s="25"/>
      <c r="O85" s="20">
        <f t="shared" si="7"/>
        <v>0</v>
      </c>
      <c r="P85" s="25"/>
      <c r="Q85" s="25"/>
      <c r="R85" s="25"/>
      <c r="S85" s="20">
        <f t="shared" si="8"/>
        <v>0</v>
      </c>
      <c r="T85" s="21">
        <f t="shared" si="9"/>
        <v>0</v>
      </c>
    </row>
    <row r="86" spans="1:20" x14ac:dyDescent="0.45">
      <c r="A86" s="22" t="s">
        <v>102</v>
      </c>
      <c r="B86" s="23" t="s">
        <v>26</v>
      </c>
      <c r="C86" s="24"/>
      <c r="D86" s="25">
        <v>0</v>
      </c>
      <c r="E86" s="25">
        <v>0</v>
      </c>
      <c r="F86" s="25">
        <v>0</v>
      </c>
      <c r="G86" s="20">
        <f t="shared" si="5"/>
        <v>0</v>
      </c>
      <c r="H86" s="25">
        <v>0</v>
      </c>
      <c r="I86" s="25">
        <v>0</v>
      </c>
      <c r="J86" s="25">
        <v>0</v>
      </c>
      <c r="K86" s="20">
        <f t="shared" si="6"/>
        <v>0</v>
      </c>
      <c r="L86" s="25">
        <v>0</v>
      </c>
      <c r="M86" s="25">
        <v>0</v>
      </c>
      <c r="N86" s="25"/>
      <c r="O86" s="20">
        <f t="shared" si="7"/>
        <v>0</v>
      </c>
      <c r="P86" s="25"/>
      <c r="Q86" s="25"/>
      <c r="R86" s="25"/>
      <c r="S86" s="20">
        <f t="shared" si="8"/>
        <v>0</v>
      </c>
      <c r="T86" s="21">
        <f t="shared" si="9"/>
        <v>0</v>
      </c>
    </row>
    <row r="87" spans="1:20" x14ac:dyDescent="0.45">
      <c r="A87" s="22" t="s">
        <v>103</v>
      </c>
      <c r="B87" s="23" t="s">
        <v>28</v>
      </c>
      <c r="C87" s="24"/>
      <c r="D87" s="25">
        <v>0</v>
      </c>
      <c r="E87" s="25">
        <v>0</v>
      </c>
      <c r="F87" s="25">
        <v>0</v>
      </c>
      <c r="G87" s="20">
        <f t="shared" si="5"/>
        <v>0</v>
      </c>
      <c r="H87" s="25">
        <v>0</v>
      </c>
      <c r="I87" s="25">
        <v>0</v>
      </c>
      <c r="J87" s="25">
        <v>0</v>
      </c>
      <c r="K87" s="20">
        <f t="shared" si="6"/>
        <v>0</v>
      </c>
      <c r="L87" s="25">
        <v>0</v>
      </c>
      <c r="M87" s="25">
        <v>0</v>
      </c>
      <c r="N87" s="25"/>
      <c r="O87" s="20">
        <f t="shared" si="7"/>
        <v>0</v>
      </c>
      <c r="P87" s="25"/>
      <c r="Q87" s="25"/>
      <c r="R87" s="25"/>
      <c r="S87" s="20">
        <f t="shared" si="8"/>
        <v>0</v>
      </c>
      <c r="T87" s="21">
        <f t="shared" si="9"/>
        <v>0</v>
      </c>
    </row>
    <row r="88" spans="1:20" x14ac:dyDescent="0.45">
      <c r="A88" s="22" t="s">
        <v>104</v>
      </c>
      <c r="B88" s="23" t="s">
        <v>28</v>
      </c>
      <c r="C88" s="24"/>
      <c r="D88" s="25">
        <v>0</v>
      </c>
      <c r="E88" s="25">
        <v>0</v>
      </c>
      <c r="F88" s="25">
        <v>0</v>
      </c>
      <c r="G88" s="20">
        <f t="shared" si="5"/>
        <v>0</v>
      </c>
      <c r="H88" s="25">
        <v>0</v>
      </c>
      <c r="I88" s="25">
        <v>0</v>
      </c>
      <c r="J88" s="25">
        <v>0</v>
      </c>
      <c r="K88" s="20">
        <f t="shared" si="6"/>
        <v>0</v>
      </c>
      <c r="L88" s="25">
        <v>0</v>
      </c>
      <c r="M88" s="25">
        <v>0</v>
      </c>
      <c r="N88" s="25"/>
      <c r="O88" s="20">
        <f t="shared" si="7"/>
        <v>0</v>
      </c>
      <c r="P88" s="25"/>
      <c r="Q88" s="25"/>
      <c r="R88" s="25"/>
      <c r="S88" s="20">
        <f t="shared" si="8"/>
        <v>0</v>
      </c>
      <c r="T88" s="21">
        <f t="shared" si="9"/>
        <v>0</v>
      </c>
    </row>
    <row r="89" spans="1:20" x14ac:dyDescent="0.45">
      <c r="A89" s="12" t="s">
        <v>105</v>
      </c>
      <c r="B89" s="13"/>
      <c r="C89" s="14" t="s">
        <v>20</v>
      </c>
      <c r="D89" s="15">
        <f>D90</f>
        <v>76989</v>
      </c>
      <c r="E89" s="15">
        <f>E90</f>
        <v>70525</v>
      </c>
      <c r="F89" s="15">
        <f>F90</f>
        <v>77808</v>
      </c>
      <c r="G89" s="10">
        <f t="shared" si="5"/>
        <v>225322</v>
      </c>
      <c r="H89" s="15">
        <f>H90</f>
        <v>66773</v>
      </c>
      <c r="I89" s="15">
        <f>I90</f>
        <v>72468</v>
      </c>
      <c r="J89" s="15">
        <f>J90</f>
        <v>75214</v>
      </c>
      <c r="K89" s="10">
        <f t="shared" si="6"/>
        <v>214455</v>
      </c>
      <c r="L89" s="15">
        <f>L90</f>
        <v>69966</v>
      </c>
      <c r="M89" s="15">
        <f>M90</f>
        <v>68533</v>
      </c>
      <c r="N89" s="15">
        <f>N90</f>
        <v>68900</v>
      </c>
      <c r="O89" s="10">
        <f t="shared" si="7"/>
        <v>207399</v>
      </c>
      <c r="P89" s="15">
        <f>P90</f>
        <v>70163</v>
      </c>
      <c r="Q89" s="15">
        <f>Q90</f>
        <v>72227</v>
      </c>
      <c r="R89" s="15">
        <f>R90</f>
        <v>75592</v>
      </c>
      <c r="S89" s="10">
        <f t="shared" si="8"/>
        <v>217982</v>
      </c>
      <c r="T89" s="11">
        <f t="shared" si="9"/>
        <v>865158</v>
      </c>
    </row>
    <row r="90" spans="1:20" x14ac:dyDescent="0.45">
      <c r="A90" s="16" t="s">
        <v>105</v>
      </c>
      <c r="B90" s="17"/>
      <c r="C90" s="18"/>
      <c r="D90" s="19">
        <f>SUM(D91:D100)</f>
        <v>76989</v>
      </c>
      <c r="E90" s="19">
        <f>SUM(E91:E100)</f>
        <v>70525</v>
      </c>
      <c r="F90" s="19">
        <f>SUM(F91:F100)</f>
        <v>77808</v>
      </c>
      <c r="G90" s="20">
        <f t="shared" si="5"/>
        <v>225322</v>
      </c>
      <c r="H90" s="19">
        <f>SUM(H91:H100)</f>
        <v>66773</v>
      </c>
      <c r="I90" s="19">
        <f>SUM(I91:I100)</f>
        <v>72468</v>
      </c>
      <c r="J90" s="19">
        <f>SUM(J91:J100)</f>
        <v>75214</v>
      </c>
      <c r="K90" s="20">
        <f t="shared" si="6"/>
        <v>214455</v>
      </c>
      <c r="L90" s="19">
        <f>SUM(L91:L100)</f>
        <v>69966</v>
      </c>
      <c r="M90" s="19">
        <f>SUM(M91:M100)</f>
        <v>68533</v>
      </c>
      <c r="N90" s="19">
        <f>SUM(N91:N100)</f>
        <v>68900</v>
      </c>
      <c r="O90" s="20">
        <f t="shared" si="7"/>
        <v>207399</v>
      </c>
      <c r="P90" s="19">
        <f>SUM(P91:P100)</f>
        <v>70163</v>
      </c>
      <c r="Q90" s="19">
        <f>SUM(Q91:Q100)</f>
        <v>72227</v>
      </c>
      <c r="R90" s="19">
        <f>SUM(R91:R100)</f>
        <v>75592</v>
      </c>
      <c r="S90" s="20">
        <f t="shared" si="8"/>
        <v>217982</v>
      </c>
      <c r="T90" s="21">
        <f t="shared" si="9"/>
        <v>865158</v>
      </c>
    </row>
    <row r="91" spans="1:20" x14ac:dyDescent="0.45">
      <c r="A91" s="22" t="s">
        <v>106</v>
      </c>
      <c r="B91" s="23" t="s">
        <v>28</v>
      </c>
      <c r="C91" s="24"/>
      <c r="D91" s="25">
        <v>2512</v>
      </c>
      <c r="E91" s="25">
        <v>2425</v>
      </c>
      <c r="F91" s="25">
        <v>2522</v>
      </c>
      <c r="G91" s="20">
        <f t="shared" si="5"/>
        <v>7459</v>
      </c>
      <c r="H91" s="25">
        <v>2803</v>
      </c>
      <c r="I91" s="25">
        <v>2837</v>
      </c>
      <c r="J91" s="25">
        <v>2475</v>
      </c>
      <c r="K91" s="20">
        <f t="shared" si="6"/>
        <v>8115</v>
      </c>
      <c r="L91" s="25">
        <v>2628</v>
      </c>
      <c r="M91" s="25">
        <v>2617</v>
      </c>
      <c r="N91" s="25">
        <v>2479</v>
      </c>
      <c r="O91" s="20">
        <f t="shared" si="7"/>
        <v>7724</v>
      </c>
      <c r="P91" s="25">
        <v>2600</v>
      </c>
      <c r="Q91" s="25">
        <v>2460</v>
      </c>
      <c r="R91" s="25">
        <v>2757</v>
      </c>
      <c r="S91" s="20">
        <f t="shared" si="8"/>
        <v>7817</v>
      </c>
      <c r="T91" s="21">
        <f t="shared" si="9"/>
        <v>31115</v>
      </c>
    </row>
    <row r="92" spans="1:20" x14ac:dyDescent="0.45">
      <c r="A92" s="22" t="s">
        <v>107</v>
      </c>
      <c r="B92" s="23" t="s">
        <v>28</v>
      </c>
      <c r="C92" s="24"/>
      <c r="D92" s="25">
        <v>10214</v>
      </c>
      <c r="E92" s="25">
        <v>9567</v>
      </c>
      <c r="F92" s="25">
        <v>10217</v>
      </c>
      <c r="G92" s="20">
        <f t="shared" si="5"/>
        <v>29998</v>
      </c>
      <c r="H92" s="25">
        <v>9736</v>
      </c>
      <c r="I92" s="25">
        <v>9920</v>
      </c>
      <c r="J92" s="25">
        <v>9752</v>
      </c>
      <c r="K92" s="20">
        <f t="shared" si="6"/>
        <v>29408</v>
      </c>
      <c r="L92" s="25">
        <v>9633</v>
      </c>
      <c r="M92" s="25">
        <v>9581</v>
      </c>
      <c r="N92" s="25">
        <v>9398</v>
      </c>
      <c r="O92" s="20">
        <f t="shared" si="7"/>
        <v>28612</v>
      </c>
      <c r="P92" s="25">
        <v>9575</v>
      </c>
      <c r="Q92" s="25">
        <v>9452</v>
      </c>
      <c r="R92" s="25">
        <v>10161</v>
      </c>
      <c r="S92" s="20">
        <f t="shared" si="8"/>
        <v>29188</v>
      </c>
      <c r="T92" s="21">
        <f t="shared" si="9"/>
        <v>117206</v>
      </c>
    </row>
    <row r="93" spans="1:20" x14ac:dyDescent="0.45">
      <c r="A93" s="22" t="s">
        <v>108</v>
      </c>
      <c r="B93" s="23" t="s">
        <v>28</v>
      </c>
      <c r="C93" s="24"/>
      <c r="D93" s="25">
        <v>2807</v>
      </c>
      <c r="E93" s="25">
        <v>2577</v>
      </c>
      <c r="F93" s="25">
        <v>2921</v>
      </c>
      <c r="G93" s="20">
        <f t="shared" si="5"/>
        <v>8305</v>
      </c>
      <c r="H93" s="25">
        <v>2463</v>
      </c>
      <c r="I93" s="25">
        <v>2718</v>
      </c>
      <c r="J93" s="25">
        <v>2848</v>
      </c>
      <c r="K93" s="20">
        <f t="shared" si="6"/>
        <v>8029</v>
      </c>
      <c r="L93" s="25">
        <v>2654</v>
      </c>
      <c r="M93" s="25">
        <v>2658</v>
      </c>
      <c r="N93" s="25">
        <v>2643</v>
      </c>
      <c r="O93" s="20">
        <f t="shared" si="7"/>
        <v>7955</v>
      </c>
      <c r="P93" s="25">
        <v>2617</v>
      </c>
      <c r="Q93" s="25">
        <v>2696</v>
      </c>
      <c r="R93" s="25">
        <v>2858</v>
      </c>
      <c r="S93" s="20">
        <f t="shared" si="8"/>
        <v>8171</v>
      </c>
      <c r="T93" s="21">
        <f t="shared" si="9"/>
        <v>32460</v>
      </c>
    </row>
    <row r="94" spans="1:20" x14ac:dyDescent="0.45">
      <c r="A94" s="22" t="s">
        <v>109</v>
      </c>
      <c r="B94" s="23" t="s">
        <v>28</v>
      </c>
      <c r="C94" s="24"/>
      <c r="D94" s="25">
        <v>7107</v>
      </c>
      <c r="E94" s="25">
        <v>6393</v>
      </c>
      <c r="F94" s="25">
        <v>7251</v>
      </c>
      <c r="G94" s="20">
        <f t="shared" si="5"/>
        <v>20751</v>
      </c>
      <c r="H94" s="25">
        <v>5849</v>
      </c>
      <c r="I94" s="25">
        <v>6656</v>
      </c>
      <c r="J94" s="25">
        <v>7070</v>
      </c>
      <c r="K94" s="20">
        <f t="shared" si="6"/>
        <v>19575</v>
      </c>
      <c r="L94" s="25">
        <v>6403</v>
      </c>
      <c r="M94" s="25">
        <v>6255</v>
      </c>
      <c r="N94" s="25">
        <v>6379</v>
      </c>
      <c r="O94" s="20">
        <f t="shared" si="7"/>
        <v>19037</v>
      </c>
      <c r="P94" s="25">
        <v>6457</v>
      </c>
      <c r="Q94" s="25">
        <v>6771</v>
      </c>
      <c r="R94" s="25">
        <v>7031</v>
      </c>
      <c r="S94" s="20">
        <f t="shared" si="8"/>
        <v>20259</v>
      </c>
      <c r="T94" s="21">
        <f t="shared" si="9"/>
        <v>79622</v>
      </c>
    </row>
    <row r="95" spans="1:20" x14ac:dyDescent="0.45">
      <c r="A95" s="22" t="s">
        <v>110</v>
      </c>
      <c r="B95" s="23" t="s">
        <v>28</v>
      </c>
      <c r="C95" s="24"/>
      <c r="D95" s="25">
        <v>17528</v>
      </c>
      <c r="E95" s="25">
        <v>16345</v>
      </c>
      <c r="F95" s="25">
        <v>17537</v>
      </c>
      <c r="G95" s="20">
        <f t="shared" si="5"/>
        <v>51410</v>
      </c>
      <c r="H95" s="25">
        <v>16455</v>
      </c>
      <c r="I95" s="25">
        <v>16865</v>
      </c>
      <c r="J95" s="25">
        <v>16631</v>
      </c>
      <c r="K95" s="20">
        <f t="shared" si="6"/>
        <v>49951</v>
      </c>
      <c r="L95" s="25">
        <v>16206</v>
      </c>
      <c r="M95" s="25">
        <v>16001</v>
      </c>
      <c r="N95" s="25">
        <v>15756</v>
      </c>
      <c r="O95" s="20">
        <f t="shared" si="7"/>
        <v>47963</v>
      </c>
      <c r="P95" s="25">
        <v>16212</v>
      </c>
      <c r="Q95" s="25">
        <v>16074</v>
      </c>
      <c r="R95" s="25">
        <v>17191</v>
      </c>
      <c r="S95" s="20">
        <f t="shared" si="8"/>
        <v>49477</v>
      </c>
      <c r="T95" s="21">
        <f t="shared" si="9"/>
        <v>198801</v>
      </c>
    </row>
    <row r="96" spans="1:20" x14ac:dyDescent="0.45">
      <c r="A96" s="22" t="s">
        <v>111</v>
      </c>
      <c r="B96" s="23" t="s">
        <v>28</v>
      </c>
      <c r="C96" s="24"/>
      <c r="D96" s="25">
        <v>12209</v>
      </c>
      <c r="E96" s="25">
        <v>11462</v>
      </c>
      <c r="F96" s="25">
        <v>12565</v>
      </c>
      <c r="G96" s="20">
        <f t="shared" si="5"/>
        <v>36236</v>
      </c>
      <c r="H96" s="25">
        <v>11068</v>
      </c>
      <c r="I96" s="25">
        <v>11937</v>
      </c>
      <c r="J96" s="25">
        <v>12105</v>
      </c>
      <c r="K96" s="20">
        <f t="shared" si="6"/>
        <v>35110</v>
      </c>
      <c r="L96" s="25">
        <v>11350</v>
      </c>
      <c r="M96" s="25">
        <v>11059</v>
      </c>
      <c r="N96" s="25">
        <v>11178</v>
      </c>
      <c r="O96" s="20">
        <f t="shared" si="7"/>
        <v>33587</v>
      </c>
      <c r="P96" s="25">
        <v>11404</v>
      </c>
      <c r="Q96" s="25">
        <v>11623</v>
      </c>
      <c r="R96" s="25">
        <v>12185</v>
      </c>
      <c r="S96" s="20">
        <f t="shared" si="8"/>
        <v>35212</v>
      </c>
      <c r="T96" s="21">
        <f t="shared" si="9"/>
        <v>140145</v>
      </c>
    </row>
    <row r="97" spans="1:20" x14ac:dyDescent="0.45">
      <c r="A97" s="22" t="s">
        <v>112</v>
      </c>
      <c r="B97" s="23" t="s">
        <v>28</v>
      </c>
      <c r="C97" s="24"/>
      <c r="D97" s="25">
        <v>7726</v>
      </c>
      <c r="E97" s="25">
        <v>6557</v>
      </c>
      <c r="F97" s="25">
        <v>7571</v>
      </c>
      <c r="G97" s="20">
        <f t="shared" si="5"/>
        <v>21854</v>
      </c>
      <c r="H97" s="25">
        <v>4761</v>
      </c>
      <c r="I97" s="25">
        <v>6077</v>
      </c>
      <c r="J97" s="25">
        <v>7636</v>
      </c>
      <c r="K97" s="20">
        <f t="shared" si="6"/>
        <v>18474</v>
      </c>
      <c r="L97" s="25">
        <v>6078</v>
      </c>
      <c r="M97" s="25">
        <v>5714</v>
      </c>
      <c r="N97" s="25">
        <v>6262</v>
      </c>
      <c r="O97" s="20">
        <f t="shared" si="7"/>
        <v>18054</v>
      </c>
      <c r="P97" s="25">
        <v>6234</v>
      </c>
      <c r="Q97" s="25">
        <v>7233</v>
      </c>
      <c r="R97" s="25">
        <v>7017</v>
      </c>
      <c r="S97" s="20">
        <f t="shared" si="8"/>
        <v>20484</v>
      </c>
      <c r="T97" s="21">
        <f t="shared" si="9"/>
        <v>78866</v>
      </c>
    </row>
    <row r="98" spans="1:20" x14ac:dyDescent="0.45">
      <c r="A98" s="22" t="s">
        <v>113</v>
      </c>
      <c r="B98" s="23" t="s">
        <v>28</v>
      </c>
      <c r="C98" s="24"/>
      <c r="D98" s="25">
        <v>0</v>
      </c>
      <c r="E98" s="25">
        <v>0</v>
      </c>
      <c r="F98" s="25">
        <v>0</v>
      </c>
      <c r="G98" s="20">
        <f t="shared" si="5"/>
        <v>0</v>
      </c>
      <c r="H98" s="25">
        <v>0</v>
      </c>
      <c r="I98" s="25">
        <v>0</v>
      </c>
      <c r="J98" s="25">
        <v>0</v>
      </c>
      <c r="K98" s="20">
        <f t="shared" si="6"/>
        <v>0</v>
      </c>
      <c r="L98" s="25">
        <v>0</v>
      </c>
      <c r="M98" s="25">
        <v>0</v>
      </c>
      <c r="N98" s="25">
        <v>0</v>
      </c>
      <c r="O98" s="20">
        <f t="shared" si="7"/>
        <v>0</v>
      </c>
      <c r="P98" s="25">
        <v>0</v>
      </c>
      <c r="Q98" s="25">
        <v>0</v>
      </c>
      <c r="R98" s="25">
        <v>0</v>
      </c>
      <c r="S98" s="20">
        <f t="shared" si="8"/>
        <v>0</v>
      </c>
      <c r="T98" s="21">
        <f t="shared" si="9"/>
        <v>0</v>
      </c>
    </row>
    <row r="99" spans="1:20" x14ac:dyDescent="0.45">
      <c r="A99" s="22" t="s">
        <v>114</v>
      </c>
      <c r="B99" s="23" t="s">
        <v>28</v>
      </c>
      <c r="C99" s="24"/>
      <c r="D99" s="25">
        <v>10642</v>
      </c>
      <c r="E99" s="25">
        <v>9411</v>
      </c>
      <c r="F99" s="25">
        <v>10824</v>
      </c>
      <c r="G99" s="20">
        <f t="shared" si="5"/>
        <v>30877</v>
      </c>
      <c r="H99" s="25">
        <v>8070</v>
      </c>
      <c r="I99" s="25">
        <v>9327</v>
      </c>
      <c r="J99" s="25">
        <v>10470</v>
      </c>
      <c r="K99" s="20">
        <f t="shared" si="6"/>
        <v>27867</v>
      </c>
      <c r="L99" s="25">
        <v>9209</v>
      </c>
      <c r="M99" s="25">
        <v>8972</v>
      </c>
      <c r="N99" s="25">
        <v>9096</v>
      </c>
      <c r="O99" s="20">
        <f t="shared" si="7"/>
        <v>27277</v>
      </c>
      <c r="P99" s="25">
        <v>9247</v>
      </c>
      <c r="Q99" s="25">
        <v>9990</v>
      </c>
      <c r="R99" s="25">
        <v>10082</v>
      </c>
      <c r="S99" s="20">
        <f t="shared" si="8"/>
        <v>29319</v>
      </c>
      <c r="T99" s="21">
        <f t="shared" si="9"/>
        <v>115340</v>
      </c>
    </row>
    <row r="100" spans="1:20" x14ac:dyDescent="0.45">
      <c r="A100" s="22" t="s">
        <v>115</v>
      </c>
      <c r="B100" s="23" t="s">
        <v>28</v>
      </c>
      <c r="C100" s="24"/>
      <c r="D100" s="25">
        <v>6244</v>
      </c>
      <c r="E100" s="25">
        <v>5788</v>
      </c>
      <c r="F100" s="25">
        <v>6400</v>
      </c>
      <c r="G100" s="20">
        <f t="shared" si="5"/>
        <v>18432</v>
      </c>
      <c r="H100" s="25">
        <v>5568</v>
      </c>
      <c r="I100" s="25">
        <v>6131</v>
      </c>
      <c r="J100" s="25">
        <v>6227</v>
      </c>
      <c r="K100" s="20">
        <f t="shared" si="6"/>
        <v>17926</v>
      </c>
      <c r="L100" s="25">
        <v>5805</v>
      </c>
      <c r="M100" s="25">
        <v>5676</v>
      </c>
      <c r="N100" s="25">
        <v>5709</v>
      </c>
      <c r="O100" s="20">
        <f t="shared" si="7"/>
        <v>17190</v>
      </c>
      <c r="P100" s="25">
        <v>5817</v>
      </c>
      <c r="Q100" s="25">
        <v>5928</v>
      </c>
      <c r="R100" s="25">
        <v>6310</v>
      </c>
      <c r="S100" s="20">
        <f t="shared" si="8"/>
        <v>18055</v>
      </c>
      <c r="T100" s="21">
        <f t="shared" si="9"/>
        <v>71603</v>
      </c>
    </row>
    <row r="101" spans="1:20" x14ac:dyDescent="0.45">
      <c r="A101" s="22"/>
      <c r="B101" s="23"/>
      <c r="C101" s="24"/>
      <c r="D101" s="25"/>
      <c r="E101" s="25"/>
      <c r="F101" s="25"/>
      <c r="G101" s="20">
        <f t="shared" si="5"/>
        <v>0</v>
      </c>
      <c r="H101" s="25"/>
      <c r="I101" s="25"/>
      <c r="J101" s="25"/>
      <c r="K101" s="20">
        <f t="shared" si="6"/>
        <v>0</v>
      </c>
      <c r="L101" s="25"/>
      <c r="M101" s="25"/>
      <c r="N101" s="25"/>
      <c r="O101" s="20">
        <f t="shared" si="7"/>
        <v>0</v>
      </c>
      <c r="P101" s="25"/>
      <c r="Q101" s="25"/>
      <c r="R101" s="25"/>
      <c r="S101" s="20">
        <f t="shared" si="8"/>
        <v>0</v>
      </c>
      <c r="T101" s="21">
        <f t="shared" si="9"/>
        <v>0</v>
      </c>
    </row>
    <row r="102" spans="1:20" x14ac:dyDescent="0.45">
      <c r="A102" s="6" t="s">
        <v>116</v>
      </c>
      <c r="B102" s="7"/>
      <c r="C102" s="8"/>
      <c r="D102" s="9"/>
      <c r="E102" s="9"/>
      <c r="F102" s="9"/>
      <c r="G102" s="10">
        <f>G103</f>
        <v>4724</v>
      </c>
      <c r="H102" s="9"/>
      <c r="I102" s="9"/>
      <c r="J102" s="9"/>
      <c r="K102" s="10">
        <f>K103</f>
        <v>12260</v>
      </c>
      <c r="L102" s="9"/>
      <c r="M102" s="9"/>
      <c r="N102" s="9"/>
      <c r="O102" s="10">
        <f>O103</f>
        <v>14409</v>
      </c>
      <c r="P102" s="9"/>
      <c r="Q102" s="9"/>
      <c r="R102" s="9"/>
      <c r="S102" s="10">
        <f>S103</f>
        <v>17818</v>
      </c>
      <c r="T102" s="11">
        <f t="shared" si="9"/>
        <v>49211</v>
      </c>
    </row>
    <row r="103" spans="1:20" x14ac:dyDescent="0.45">
      <c r="A103" s="12" t="s">
        <v>117</v>
      </c>
      <c r="B103" s="13"/>
      <c r="C103" s="14" t="s">
        <v>20</v>
      </c>
      <c r="D103" s="15">
        <f>D104</f>
        <v>727</v>
      </c>
      <c r="E103" s="15">
        <f>E104</f>
        <v>1061</v>
      </c>
      <c r="F103" s="15">
        <f>F104</f>
        <v>2936</v>
      </c>
      <c r="G103" s="10">
        <f t="shared" si="5"/>
        <v>4724</v>
      </c>
      <c r="H103" s="15">
        <f>H104</f>
        <v>2964</v>
      </c>
      <c r="I103" s="15">
        <f>I104</f>
        <v>3707</v>
      </c>
      <c r="J103" s="15">
        <f>J104</f>
        <v>5589</v>
      </c>
      <c r="K103" s="10">
        <f t="shared" si="6"/>
        <v>12260</v>
      </c>
      <c r="L103" s="15">
        <f>L104</f>
        <v>4641</v>
      </c>
      <c r="M103" s="15">
        <f>M104</f>
        <v>4936</v>
      </c>
      <c r="N103" s="15">
        <f>N104</f>
        <v>4832</v>
      </c>
      <c r="O103" s="10">
        <f t="shared" si="7"/>
        <v>14409</v>
      </c>
      <c r="P103" s="15">
        <f>P104</f>
        <v>5946</v>
      </c>
      <c r="Q103" s="15">
        <f>Q104</f>
        <v>5312</v>
      </c>
      <c r="R103" s="15">
        <f>R104</f>
        <v>6560</v>
      </c>
      <c r="S103" s="10">
        <f t="shared" si="8"/>
        <v>17818</v>
      </c>
      <c r="T103" s="11">
        <f t="shared" si="9"/>
        <v>49211</v>
      </c>
    </row>
    <row r="104" spans="1:20" x14ac:dyDescent="0.45">
      <c r="A104" s="26" t="s">
        <v>117</v>
      </c>
      <c r="B104" s="27"/>
      <c r="C104" s="28"/>
      <c r="D104" s="29">
        <f>SUM(D105:D107)</f>
        <v>727</v>
      </c>
      <c r="E104" s="29">
        <f>SUM(E105:E107)</f>
        <v>1061</v>
      </c>
      <c r="F104" s="29">
        <f>SUM(F105:F107)</f>
        <v>2936</v>
      </c>
      <c r="G104" s="20">
        <f t="shared" si="5"/>
        <v>4724</v>
      </c>
      <c r="H104" s="29">
        <f>SUM(H105:H107)</f>
        <v>2964</v>
      </c>
      <c r="I104" s="29">
        <f>SUM(I105:I107)</f>
        <v>3707</v>
      </c>
      <c r="J104" s="29">
        <f>SUM(J105:J107)</f>
        <v>5589</v>
      </c>
      <c r="K104" s="20">
        <f t="shared" si="6"/>
        <v>12260</v>
      </c>
      <c r="L104" s="29">
        <f>SUM(L105:L107)</f>
        <v>4641</v>
      </c>
      <c r="M104" s="29">
        <f>SUM(M105:M107)</f>
        <v>4936</v>
      </c>
      <c r="N104" s="29">
        <f>SUM(N105:N107)</f>
        <v>4832</v>
      </c>
      <c r="O104" s="20">
        <f t="shared" si="7"/>
        <v>14409</v>
      </c>
      <c r="P104" s="29">
        <f>SUM(P105:P107)</f>
        <v>5946</v>
      </c>
      <c r="Q104" s="29">
        <f>SUM(Q105:Q107)</f>
        <v>5312</v>
      </c>
      <c r="R104" s="29">
        <f>SUM(R105:R107)</f>
        <v>6560</v>
      </c>
      <c r="S104" s="20">
        <f t="shared" si="8"/>
        <v>17818</v>
      </c>
      <c r="T104" s="21">
        <f t="shared" si="9"/>
        <v>49211</v>
      </c>
    </row>
    <row r="105" spans="1:20" x14ac:dyDescent="0.45">
      <c r="A105" s="22" t="s">
        <v>118</v>
      </c>
      <c r="B105" s="23" t="s">
        <v>28</v>
      </c>
      <c r="C105" s="24"/>
      <c r="D105" s="25">
        <v>723</v>
      </c>
      <c r="E105" s="25">
        <v>1045</v>
      </c>
      <c r="F105" s="25">
        <v>2857</v>
      </c>
      <c r="G105" s="20">
        <f t="shared" si="5"/>
        <v>4625</v>
      </c>
      <c r="H105" s="25">
        <v>2849</v>
      </c>
      <c r="I105" s="25">
        <v>3394</v>
      </c>
      <c r="J105" s="25">
        <v>4388</v>
      </c>
      <c r="K105" s="20">
        <f t="shared" si="6"/>
        <v>10631</v>
      </c>
      <c r="L105" s="25">
        <v>4348</v>
      </c>
      <c r="M105" s="25">
        <v>4936</v>
      </c>
      <c r="N105" s="25">
        <v>4185</v>
      </c>
      <c r="O105" s="20">
        <f t="shared" si="7"/>
        <v>13469</v>
      </c>
      <c r="P105" s="25">
        <v>5946</v>
      </c>
      <c r="Q105" s="25">
        <v>5312</v>
      </c>
      <c r="R105" s="25">
        <v>2239</v>
      </c>
      <c r="S105" s="20">
        <f t="shared" si="8"/>
        <v>13497</v>
      </c>
      <c r="T105" s="21">
        <f t="shared" si="9"/>
        <v>42222</v>
      </c>
    </row>
    <row r="106" spans="1:20" x14ac:dyDescent="0.45">
      <c r="A106" s="22" t="s">
        <v>119</v>
      </c>
      <c r="B106" s="23" t="s">
        <v>30</v>
      </c>
      <c r="C106" s="24"/>
      <c r="D106" s="25">
        <v>4</v>
      </c>
      <c r="E106" s="25">
        <v>16</v>
      </c>
      <c r="F106" s="25">
        <v>79</v>
      </c>
      <c r="G106" s="20">
        <f>SUM(D106:F106)</f>
        <v>99</v>
      </c>
      <c r="H106" s="25">
        <v>115</v>
      </c>
      <c r="I106" s="25">
        <v>313</v>
      </c>
      <c r="J106" s="25">
        <v>1201</v>
      </c>
      <c r="K106" s="20">
        <f t="shared" si="6"/>
        <v>1629</v>
      </c>
      <c r="L106" s="25">
        <v>293</v>
      </c>
      <c r="M106" s="25">
        <v>0</v>
      </c>
      <c r="N106" s="25">
        <v>647</v>
      </c>
      <c r="O106" s="20">
        <f t="shared" si="7"/>
        <v>940</v>
      </c>
      <c r="P106" s="25">
        <v>0</v>
      </c>
      <c r="Q106" s="25"/>
      <c r="R106" s="25">
        <v>4321</v>
      </c>
      <c r="S106" s="20">
        <f t="shared" si="8"/>
        <v>4321</v>
      </c>
      <c r="T106" s="21">
        <f>G106+K106+O106+S106</f>
        <v>6989</v>
      </c>
    </row>
    <row r="107" spans="1:20" x14ac:dyDescent="0.45">
      <c r="A107" s="22" t="s">
        <v>120</v>
      </c>
      <c r="B107" s="23" t="s">
        <v>28</v>
      </c>
      <c r="C107" s="24"/>
      <c r="D107" s="25">
        <v>0</v>
      </c>
      <c r="E107" s="25"/>
      <c r="F107" s="25"/>
      <c r="G107" s="20">
        <f t="shared" si="5"/>
        <v>0</v>
      </c>
      <c r="H107" s="25">
        <v>0</v>
      </c>
      <c r="I107" s="25">
        <v>0</v>
      </c>
      <c r="J107" s="25">
        <v>0</v>
      </c>
      <c r="K107" s="20">
        <f t="shared" si="6"/>
        <v>0</v>
      </c>
      <c r="L107" s="25">
        <v>0</v>
      </c>
      <c r="M107" s="25">
        <v>0</v>
      </c>
      <c r="N107" s="25">
        <v>0</v>
      </c>
      <c r="O107" s="20">
        <f t="shared" si="7"/>
        <v>0</v>
      </c>
      <c r="P107" s="25">
        <v>0</v>
      </c>
      <c r="Q107" s="25"/>
      <c r="R107" s="25">
        <v>0</v>
      </c>
      <c r="S107" s="20">
        <f t="shared" si="8"/>
        <v>0</v>
      </c>
      <c r="T107" s="21">
        <f t="shared" si="9"/>
        <v>0</v>
      </c>
    </row>
    <row r="108" spans="1:20" x14ac:dyDescent="0.45">
      <c r="A108" s="6" t="s">
        <v>121</v>
      </c>
      <c r="B108" s="7"/>
      <c r="C108" s="8"/>
      <c r="D108" s="9"/>
      <c r="E108" s="9"/>
      <c r="F108" s="9"/>
      <c r="G108" s="10">
        <f t="shared" si="5"/>
        <v>0</v>
      </c>
      <c r="H108" s="9"/>
      <c r="I108" s="9"/>
      <c r="J108" s="9"/>
      <c r="K108" s="10">
        <f t="shared" si="6"/>
        <v>0</v>
      </c>
      <c r="L108" s="9"/>
      <c r="M108" s="9"/>
      <c r="N108" s="9"/>
      <c r="O108" s="10">
        <f t="shared" si="7"/>
        <v>0</v>
      </c>
      <c r="P108" s="9"/>
      <c r="Q108" s="9"/>
      <c r="R108" s="9"/>
      <c r="S108" s="10">
        <f t="shared" si="8"/>
        <v>0</v>
      </c>
      <c r="T108" s="11">
        <f t="shared" si="9"/>
        <v>0</v>
      </c>
    </row>
    <row r="109" spans="1:20" x14ac:dyDescent="0.45">
      <c r="A109" s="12" t="s">
        <v>122</v>
      </c>
      <c r="B109" s="13"/>
      <c r="C109" s="14" t="s">
        <v>20</v>
      </c>
      <c r="D109" s="15">
        <f>D110</f>
        <v>1368</v>
      </c>
      <c r="E109" s="15">
        <f>E110</f>
        <v>597</v>
      </c>
      <c r="F109" s="15">
        <f>F110</f>
        <v>865</v>
      </c>
      <c r="G109" s="10">
        <f t="shared" si="5"/>
        <v>2830</v>
      </c>
      <c r="H109" s="15">
        <f>H110</f>
        <v>943</v>
      </c>
      <c r="I109" s="15">
        <f>I110</f>
        <v>817</v>
      </c>
      <c r="J109" s="15">
        <f>J110</f>
        <v>927</v>
      </c>
      <c r="K109" s="10">
        <f t="shared" si="6"/>
        <v>2687</v>
      </c>
      <c r="L109" s="15">
        <f>L110</f>
        <v>379</v>
      </c>
      <c r="M109" s="15">
        <f>M110</f>
        <v>477</v>
      </c>
      <c r="N109" s="15">
        <f>N110</f>
        <v>919</v>
      </c>
      <c r="O109" s="10">
        <f t="shared" si="7"/>
        <v>1775</v>
      </c>
      <c r="P109" s="15">
        <f>P110</f>
        <v>1296</v>
      </c>
      <c r="Q109" s="15">
        <f>Q110</f>
        <v>539</v>
      </c>
      <c r="R109" s="15">
        <f>R110</f>
        <v>720</v>
      </c>
      <c r="S109" s="10">
        <f t="shared" si="8"/>
        <v>2555</v>
      </c>
      <c r="T109" s="11">
        <f t="shared" si="9"/>
        <v>9847</v>
      </c>
    </row>
    <row r="110" spans="1:20" x14ac:dyDescent="0.45">
      <c r="A110" s="16" t="s">
        <v>122</v>
      </c>
      <c r="B110" s="17"/>
      <c r="C110" s="18"/>
      <c r="D110" s="19">
        <f>SUM(D111:D114)</f>
        <v>1368</v>
      </c>
      <c r="E110" s="19">
        <f>SUM(E111:E114)</f>
        <v>597</v>
      </c>
      <c r="F110" s="19">
        <f>SUM(F111:F114)</f>
        <v>865</v>
      </c>
      <c r="G110" s="20">
        <f t="shared" si="5"/>
        <v>2830</v>
      </c>
      <c r="H110" s="19">
        <f>SUM(H111:H114)</f>
        <v>943</v>
      </c>
      <c r="I110" s="19">
        <f>SUM(I111:I114)</f>
        <v>817</v>
      </c>
      <c r="J110" s="19">
        <f>SUM(J111:J114)</f>
        <v>927</v>
      </c>
      <c r="K110" s="20">
        <f t="shared" si="6"/>
        <v>2687</v>
      </c>
      <c r="L110" s="19">
        <f>SUM(L111:L114)</f>
        <v>379</v>
      </c>
      <c r="M110" s="19">
        <f>SUM(M111:M114)</f>
        <v>477</v>
      </c>
      <c r="N110" s="19">
        <f>SUM(N111:N114)</f>
        <v>919</v>
      </c>
      <c r="O110" s="20">
        <f t="shared" si="7"/>
        <v>1775</v>
      </c>
      <c r="P110" s="19">
        <f>SUM(P111:P114)</f>
        <v>1296</v>
      </c>
      <c r="Q110" s="19">
        <f>SUM(Q111:Q114)</f>
        <v>539</v>
      </c>
      <c r="R110" s="19">
        <f>SUM(R111:R114)</f>
        <v>720</v>
      </c>
      <c r="S110" s="20">
        <f t="shared" si="8"/>
        <v>2555</v>
      </c>
      <c r="T110" s="21">
        <f t="shared" si="9"/>
        <v>9847</v>
      </c>
    </row>
    <row r="111" spans="1:20" x14ac:dyDescent="0.45">
      <c r="A111" s="22" t="s">
        <v>123</v>
      </c>
      <c r="B111" s="23" t="s">
        <v>28</v>
      </c>
      <c r="C111" s="24"/>
      <c r="D111" s="25">
        <v>0</v>
      </c>
      <c r="E111" s="25"/>
      <c r="F111" s="25"/>
      <c r="G111" s="20">
        <f t="shared" si="5"/>
        <v>0</v>
      </c>
      <c r="H111" s="25"/>
      <c r="I111" s="25"/>
      <c r="J111" s="25">
        <v>5</v>
      </c>
      <c r="K111" s="20">
        <f t="shared" si="6"/>
        <v>5</v>
      </c>
      <c r="L111" s="25">
        <v>22</v>
      </c>
      <c r="M111" s="25">
        <v>6</v>
      </c>
      <c r="N111" s="25"/>
      <c r="O111" s="20">
        <f t="shared" si="7"/>
        <v>28</v>
      </c>
      <c r="P111" s="25"/>
      <c r="Q111" s="25">
        <v>1</v>
      </c>
      <c r="R111" s="25"/>
      <c r="S111" s="20">
        <f t="shared" si="8"/>
        <v>1</v>
      </c>
      <c r="T111" s="21">
        <f t="shared" si="9"/>
        <v>34</v>
      </c>
    </row>
    <row r="112" spans="1:20" x14ac:dyDescent="0.45">
      <c r="A112" s="22" t="s">
        <v>124</v>
      </c>
      <c r="B112" s="23" t="s">
        <v>30</v>
      </c>
      <c r="C112" s="24"/>
      <c r="D112" s="25">
        <v>1368</v>
      </c>
      <c r="E112" s="25">
        <v>579</v>
      </c>
      <c r="F112" s="25">
        <v>865</v>
      </c>
      <c r="G112" s="20">
        <f t="shared" si="5"/>
        <v>2812</v>
      </c>
      <c r="H112" s="25">
        <v>886</v>
      </c>
      <c r="I112" s="25">
        <v>817</v>
      </c>
      <c r="J112" s="25">
        <v>922</v>
      </c>
      <c r="K112" s="20">
        <f t="shared" si="6"/>
        <v>2625</v>
      </c>
      <c r="L112" s="25">
        <v>357</v>
      </c>
      <c r="M112" s="25">
        <v>443</v>
      </c>
      <c r="N112" s="25">
        <v>858</v>
      </c>
      <c r="O112" s="20">
        <f t="shared" si="7"/>
        <v>1658</v>
      </c>
      <c r="P112" s="25">
        <v>1282</v>
      </c>
      <c r="Q112" s="25">
        <v>537</v>
      </c>
      <c r="R112" s="25">
        <v>720</v>
      </c>
      <c r="S112" s="20">
        <f t="shared" si="8"/>
        <v>2539</v>
      </c>
      <c r="T112" s="21">
        <f t="shared" si="9"/>
        <v>9634</v>
      </c>
    </row>
    <row r="113" spans="1:20" x14ac:dyDescent="0.45">
      <c r="A113" s="22" t="s">
        <v>125</v>
      </c>
      <c r="B113" s="23" t="s">
        <v>30</v>
      </c>
      <c r="C113" s="24"/>
      <c r="D113" s="25">
        <v>0</v>
      </c>
      <c r="E113" s="25"/>
      <c r="F113" s="25"/>
      <c r="G113" s="20">
        <f t="shared" si="5"/>
        <v>0</v>
      </c>
      <c r="H113" s="25"/>
      <c r="I113" s="25"/>
      <c r="J113" s="25"/>
      <c r="K113" s="20">
        <f t="shared" si="6"/>
        <v>0</v>
      </c>
      <c r="L113" s="25"/>
      <c r="M113" s="25"/>
      <c r="N113" s="25"/>
      <c r="O113" s="20">
        <f t="shared" si="7"/>
        <v>0</v>
      </c>
      <c r="P113" s="25"/>
      <c r="Q113" s="25"/>
      <c r="R113" s="25"/>
      <c r="S113" s="20">
        <f t="shared" si="8"/>
        <v>0</v>
      </c>
      <c r="T113" s="21">
        <f t="shared" si="9"/>
        <v>0</v>
      </c>
    </row>
    <row r="114" spans="1:20" x14ac:dyDescent="0.45">
      <c r="A114" s="22" t="s">
        <v>126</v>
      </c>
      <c r="B114" s="23" t="s">
        <v>28</v>
      </c>
      <c r="C114" s="24"/>
      <c r="D114" s="25">
        <v>0</v>
      </c>
      <c r="E114" s="25">
        <v>18</v>
      </c>
      <c r="F114" s="25"/>
      <c r="G114" s="20">
        <f t="shared" si="5"/>
        <v>18</v>
      </c>
      <c r="H114" s="25">
        <v>57</v>
      </c>
      <c r="I114" s="25"/>
      <c r="J114" s="25"/>
      <c r="K114" s="20">
        <f t="shared" si="6"/>
        <v>57</v>
      </c>
      <c r="L114" s="25"/>
      <c r="M114" s="25">
        <v>28</v>
      </c>
      <c r="N114" s="25">
        <v>61</v>
      </c>
      <c r="O114" s="20">
        <f t="shared" si="7"/>
        <v>89</v>
      </c>
      <c r="P114" s="25">
        <v>14</v>
      </c>
      <c r="Q114" s="25">
        <v>1</v>
      </c>
      <c r="R114" s="25"/>
      <c r="S114" s="20">
        <f t="shared" si="8"/>
        <v>15</v>
      </c>
      <c r="T114" s="21">
        <f t="shared" si="9"/>
        <v>179</v>
      </c>
    </row>
    <row r="115" spans="1:20" x14ac:dyDescent="0.45">
      <c r="A115" s="6" t="s">
        <v>127</v>
      </c>
      <c r="B115" s="7"/>
      <c r="C115" s="8"/>
      <c r="D115" s="9"/>
      <c r="E115" s="9"/>
      <c r="F115" s="9"/>
      <c r="G115" s="10">
        <f t="shared" si="5"/>
        <v>0</v>
      </c>
      <c r="H115" s="9"/>
      <c r="I115" s="9"/>
      <c r="J115" s="9"/>
      <c r="K115" s="10">
        <f t="shared" si="6"/>
        <v>0</v>
      </c>
      <c r="L115" s="9"/>
      <c r="M115" s="9"/>
      <c r="N115" s="9"/>
      <c r="O115" s="10">
        <f t="shared" si="7"/>
        <v>0</v>
      </c>
      <c r="P115" s="9"/>
      <c r="Q115" s="9"/>
      <c r="R115" s="9"/>
      <c r="S115" s="10">
        <f t="shared" si="8"/>
        <v>0</v>
      </c>
      <c r="T115" s="11">
        <f t="shared" si="9"/>
        <v>0</v>
      </c>
    </row>
    <row r="116" spans="1:20" x14ac:dyDescent="0.45">
      <c r="A116" s="12" t="s">
        <v>128</v>
      </c>
      <c r="B116" s="13"/>
      <c r="C116" s="14" t="s">
        <v>20</v>
      </c>
      <c r="D116" s="15">
        <f>D117</f>
        <v>0</v>
      </c>
      <c r="E116" s="15">
        <f>E117</f>
        <v>0</v>
      </c>
      <c r="F116" s="15">
        <f>F117</f>
        <v>0</v>
      </c>
      <c r="G116" s="10">
        <f t="shared" si="5"/>
        <v>0</v>
      </c>
      <c r="H116" s="15">
        <f>H117</f>
        <v>0</v>
      </c>
      <c r="I116" s="15">
        <v>0</v>
      </c>
      <c r="J116" s="15">
        <f>J117</f>
        <v>0</v>
      </c>
      <c r="K116" s="10">
        <f t="shared" si="6"/>
        <v>0</v>
      </c>
      <c r="L116" s="15"/>
      <c r="M116" s="15"/>
      <c r="N116" s="15"/>
      <c r="O116" s="10">
        <f t="shared" si="7"/>
        <v>0</v>
      </c>
      <c r="P116" s="15"/>
      <c r="Q116" s="15"/>
      <c r="R116" s="15"/>
      <c r="S116" s="10">
        <f t="shared" si="8"/>
        <v>0</v>
      </c>
      <c r="T116" s="11">
        <f t="shared" si="9"/>
        <v>0</v>
      </c>
    </row>
    <row r="117" spans="1:20" x14ac:dyDescent="0.45">
      <c r="A117" s="26" t="s">
        <v>128</v>
      </c>
      <c r="B117" s="27"/>
      <c r="C117" s="28"/>
      <c r="D117" s="29">
        <f>SUM(D118:D119)</f>
        <v>0</v>
      </c>
      <c r="E117" s="29">
        <f>SUM(E118:E119)</f>
        <v>0</v>
      </c>
      <c r="F117" s="29">
        <f>SUM(F118:F119)</f>
        <v>0</v>
      </c>
      <c r="G117" s="20">
        <f t="shared" si="5"/>
        <v>0</v>
      </c>
      <c r="H117" s="29">
        <f>SUM(H118:H119)</f>
        <v>0</v>
      </c>
      <c r="I117" s="29">
        <v>0</v>
      </c>
      <c r="J117" s="29">
        <f>SUM(J118:J119)</f>
        <v>0</v>
      </c>
      <c r="K117" s="20">
        <f t="shared" si="6"/>
        <v>0</v>
      </c>
      <c r="L117" s="29"/>
      <c r="M117" s="29"/>
      <c r="N117" s="29"/>
      <c r="O117" s="20">
        <f t="shared" si="7"/>
        <v>0</v>
      </c>
      <c r="P117" s="29"/>
      <c r="Q117" s="29"/>
      <c r="R117" s="29"/>
      <c r="S117" s="20">
        <f t="shared" si="8"/>
        <v>0</v>
      </c>
      <c r="T117" s="21">
        <f t="shared" si="9"/>
        <v>0</v>
      </c>
    </row>
    <row r="118" spans="1:20" x14ac:dyDescent="0.45">
      <c r="A118" s="22" t="s">
        <v>149</v>
      </c>
      <c r="B118" s="23" t="s">
        <v>28</v>
      </c>
      <c r="C118" s="24"/>
      <c r="D118" s="25"/>
      <c r="E118" s="25"/>
      <c r="F118" s="25"/>
      <c r="G118" s="20">
        <f t="shared" si="5"/>
        <v>0</v>
      </c>
      <c r="H118" s="25"/>
      <c r="I118" s="25"/>
      <c r="J118" s="25"/>
      <c r="K118" s="20">
        <f t="shared" si="6"/>
        <v>0</v>
      </c>
      <c r="L118" s="25"/>
      <c r="M118" s="25"/>
      <c r="N118" s="25"/>
      <c r="O118" s="20">
        <f t="shared" si="7"/>
        <v>0</v>
      </c>
      <c r="P118" s="25"/>
      <c r="Q118" s="25"/>
      <c r="R118" s="25"/>
      <c r="S118" s="20">
        <f t="shared" si="8"/>
        <v>0</v>
      </c>
      <c r="T118" s="21">
        <f t="shared" si="9"/>
        <v>0</v>
      </c>
    </row>
    <row r="119" spans="1:20" x14ac:dyDescent="0.45">
      <c r="A119" s="22" t="s">
        <v>150</v>
      </c>
      <c r="B119" s="23" t="s">
        <v>28</v>
      </c>
      <c r="C119" s="24"/>
      <c r="D119" s="25"/>
      <c r="E119" s="25"/>
      <c r="F119" s="25"/>
      <c r="G119" s="20">
        <f t="shared" si="5"/>
        <v>0</v>
      </c>
      <c r="H119" s="25"/>
      <c r="I119" s="25"/>
      <c r="J119" s="25"/>
      <c r="K119" s="20">
        <f t="shared" si="6"/>
        <v>0</v>
      </c>
      <c r="L119" s="25"/>
      <c r="M119" s="25"/>
      <c r="N119" s="25"/>
      <c r="O119" s="20">
        <f t="shared" si="7"/>
        <v>0</v>
      </c>
      <c r="P119" s="25"/>
      <c r="Q119" s="25"/>
      <c r="R119" s="25"/>
      <c r="S119" s="20">
        <f t="shared" si="8"/>
        <v>0</v>
      </c>
      <c r="T119" s="21">
        <f t="shared" si="9"/>
        <v>0</v>
      </c>
    </row>
    <row r="120" spans="1:20" x14ac:dyDescent="0.45">
      <c r="A120" s="6" t="s">
        <v>129</v>
      </c>
      <c r="B120" s="7"/>
      <c r="C120" s="8"/>
      <c r="D120" s="9"/>
      <c r="E120" s="9"/>
      <c r="F120" s="9"/>
      <c r="G120" s="10">
        <f>G121</f>
        <v>5442</v>
      </c>
      <c r="H120" s="9"/>
      <c r="I120" s="9"/>
      <c r="J120" s="9"/>
      <c r="K120" s="10">
        <f>K121</f>
        <v>3096</v>
      </c>
      <c r="L120" s="9"/>
      <c r="M120" s="9"/>
      <c r="N120" s="9"/>
      <c r="O120" s="10">
        <f>O121</f>
        <v>2706</v>
      </c>
      <c r="P120" s="9"/>
      <c r="Q120" s="9"/>
      <c r="R120" s="9"/>
      <c r="S120" s="10">
        <f>S121</f>
        <v>3255</v>
      </c>
      <c r="T120" s="11">
        <f t="shared" si="9"/>
        <v>14499</v>
      </c>
    </row>
    <row r="121" spans="1:20" x14ac:dyDescent="0.45">
      <c r="A121" s="12" t="s">
        <v>130</v>
      </c>
      <c r="B121" s="13"/>
      <c r="C121" s="14" t="s">
        <v>20</v>
      </c>
      <c r="D121" s="15">
        <f>D122</f>
        <v>2492</v>
      </c>
      <c r="E121" s="15">
        <f>E122</f>
        <v>2427</v>
      </c>
      <c r="F121" s="15">
        <f>F122</f>
        <v>523</v>
      </c>
      <c r="G121" s="10">
        <f t="shared" si="5"/>
        <v>5442</v>
      </c>
      <c r="H121" s="15">
        <f>H122</f>
        <v>504</v>
      </c>
      <c r="I121" s="15">
        <f>I122</f>
        <v>749</v>
      </c>
      <c r="J121" s="15">
        <f>J122</f>
        <v>1843</v>
      </c>
      <c r="K121" s="10">
        <f t="shared" si="6"/>
        <v>3096</v>
      </c>
      <c r="L121" s="15">
        <f>L122</f>
        <v>1062</v>
      </c>
      <c r="M121" s="15">
        <f>M122</f>
        <v>896</v>
      </c>
      <c r="N121" s="15">
        <f>N122</f>
        <v>748</v>
      </c>
      <c r="O121" s="10">
        <f t="shared" si="7"/>
        <v>2706</v>
      </c>
      <c r="P121" s="15">
        <f>P122</f>
        <v>1053</v>
      </c>
      <c r="Q121" s="15">
        <f>Q122</f>
        <v>1012</v>
      </c>
      <c r="R121" s="15">
        <f>R122</f>
        <v>1190</v>
      </c>
      <c r="S121" s="10">
        <f t="shared" si="8"/>
        <v>3255</v>
      </c>
      <c r="T121" s="11">
        <f t="shared" si="9"/>
        <v>14499</v>
      </c>
    </row>
    <row r="122" spans="1:20" x14ac:dyDescent="0.45">
      <c r="A122" s="16" t="s">
        <v>130</v>
      </c>
      <c r="B122" s="17"/>
      <c r="C122" s="18"/>
      <c r="D122" s="19">
        <f>SUM(D123:D125)</f>
        <v>2492</v>
      </c>
      <c r="E122" s="19">
        <f>SUM(E123:E125)</f>
        <v>2427</v>
      </c>
      <c r="F122" s="19">
        <f>SUM(F123:F125)</f>
        <v>523</v>
      </c>
      <c r="G122" s="20">
        <f t="shared" si="5"/>
        <v>5442</v>
      </c>
      <c r="H122" s="19">
        <f>SUM(H123:H125)</f>
        <v>504</v>
      </c>
      <c r="I122" s="19">
        <f>SUM(I123:I125)</f>
        <v>749</v>
      </c>
      <c r="J122" s="19">
        <f>SUM(J123:J125)</f>
        <v>1843</v>
      </c>
      <c r="K122" s="20">
        <f t="shared" si="6"/>
        <v>3096</v>
      </c>
      <c r="L122" s="19">
        <f>SUM(L123:L125)</f>
        <v>1062</v>
      </c>
      <c r="M122" s="19">
        <f>SUM(M123:M125)</f>
        <v>896</v>
      </c>
      <c r="N122" s="19">
        <f>SUM(N123:N125)</f>
        <v>748</v>
      </c>
      <c r="O122" s="20">
        <f t="shared" si="7"/>
        <v>2706</v>
      </c>
      <c r="P122" s="19">
        <f>SUM(P123:P126)</f>
        <v>1053</v>
      </c>
      <c r="Q122" s="19">
        <f>SUM(Q123:Q125)</f>
        <v>1012</v>
      </c>
      <c r="R122" s="19">
        <f>SUM(R123:R125)</f>
        <v>1190</v>
      </c>
      <c r="S122" s="20">
        <f t="shared" si="8"/>
        <v>3255</v>
      </c>
      <c r="T122" s="21">
        <f t="shared" si="9"/>
        <v>14499</v>
      </c>
    </row>
    <row r="123" spans="1:20" x14ac:dyDescent="0.45">
      <c r="A123" s="22" t="s">
        <v>152</v>
      </c>
      <c r="B123" s="23" t="s">
        <v>28</v>
      </c>
      <c r="C123" s="24"/>
      <c r="D123" s="25">
        <v>1772</v>
      </c>
      <c r="E123" s="25">
        <v>2023</v>
      </c>
      <c r="F123" s="25">
        <v>523</v>
      </c>
      <c r="G123" s="20">
        <f t="shared" si="5"/>
        <v>4318</v>
      </c>
      <c r="H123" s="25">
        <v>504</v>
      </c>
      <c r="I123" s="25">
        <v>749</v>
      </c>
      <c r="J123" s="25">
        <v>1843</v>
      </c>
      <c r="K123" s="20">
        <f t="shared" si="6"/>
        <v>3096</v>
      </c>
      <c r="L123" s="25">
        <v>1062</v>
      </c>
      <c r="M123" s="25">
        <v>896</v>
      </c>
      <c r="N123" s="25">
        <v>748</v>
      </c>
      <c r="O123" s="20">
        <f t="shared" si="7"/>
        <v>2706</v>
      </c>
      <c r="P123" s="25">
        <v>1053</v>
      </c>
      <c r="Q123" s="25">
        <v>1012</v>
      </c>
      <c r="R123" s="25">
        <v>1190</v>
      </c>
      <c r="S123" s="20">
        <f t="shared" si="8"/>
        <v>3255</v>
      </c>
      <c r="T123" s="21">
        <f t="shared" si="9"/>
        <v>13375</v>
      </c>
    </row>
    <row r="124" spans="1:20" x14ac:dyDescent="0.45">
      <c r="A124" s="22" t="s">
        <v>151</v>
      </c>
      <c r="B124" s="23" t="s">
        <v>30</v>
      </c>
      <c r="C124" s="24"/>
      <c r="D124" s="25">
        <v>720</v>
      </c>
      <c r="E124" s="25">
        <v>404</v>
      </c>
      <c r="F124" s="25">
        <v>0</v>
      </c>
      <c r="G124" s="20">
        <f t="shared" si="5"/>
        <v>1124</v>
      </c>
      <c r="H124" s="25"/>
      <c r="I124" s="25"/>
      <c r="J124" s="25"/>
      <c r="K124" s="20">
        <f t="shared" si="6"/>
        <v>0</v>
      </c>
      <c r="L124" s="25"/>
      <c r="M124" s="25"/>
      <c r="N124" s="25"/>
      <c r="O124" s="20">
        <f t="shared" si="7"/>
        <v>0</v>
      </c>
      <c r="P124" s="25"/>
      <c r="Q124" s="25"/>
      <c r="R124" s="25"/>
      <c r="S124" s="20">
        <f t="shared" si="8"/>
        <v>0</v>
      </c>
      <c r="T124" s="21">
        <f t="shared" si="9"/>
        <v>1124</v>
      </c>
    </row>
    <row r="125" spans="1:20" x14ac:dyDescent="0.45">
      <c r="A125" s="22" t="s">
        <v>131</v>
      </c>
      <c r="B125" s="23"/>
      <c r="C125" s="24"/>
      <c r="D125" s="25">
        <v>0</v>
      </c>
      <c r="E125" s="25"/>
      <c r="F125" s="25"/>
      <c r="G125" s="20"/>
      <c r="H125" s="25"/>
      <c r="I125" s="25"/>
      <c r="J125" s="25"/>
      <c r="K125" s="20"/>
      <c r="L125" s="25"/>
      <c r="M125" s="25"/>
      <c r="N125" s="25"/>
      <c r="O125" s="20"/>
      <c r="P125" s="25"/>
      <c r="Q125" s="25"/>
      <c r="R125" s="25"/>
      <c r="S125" s="20"/>
      <c r="T125" s="21"/>
    </row>
    <row r="126" spans="1:20" x14ac:dyDescent="0.45">
      <c r="A126" s="22" t="s">
        <v>153</v>
      </c>
      <c r="B126" s="23" t="s">
        <v>28</v>
      </c>
      <c r="C126" s="24"/>
      <c r="D126" s="25"/>
      <c r="E126" s="25"/>
      <c r="F126" s="25"/>
      <c r="G126" s="20">
        <f>SUM(D126:F126)</f>
        <v>0</v>
      </c>
      <c r="H126" s="25"/>
      <c r="I126" s="25"/>
      <c r="J126" s="25"/>
      <c r="K126" s="20">
        <f>SUM(H126:J126)</f>
        <v>0</v>
      </c>
      <c r="L126" s="25"/>
      <c r="M126" s="25"/>
      <c r="N126" s="25"/>
      <c r="O126" s="20">
        <f>SUM(L126:N126)</f>
        <v>0</v>
      </c>
      <c r="P126" s="25"/>
      <c r="Q126" s="25"/>
      <c r="R126" s="25"/>
      <c r="S126" s="20">
        <f>SUM(P126:R126)</f>
        <v>0</v>
      </c>
      <c r="T126" s="21">
        <f>G126+K126+O126+S126</f>
        <v>0</v>
      </c>
    </row>
    <row r="127" spans="1:20" x14ac:dyDescent="0.45">
      <c r="A127" s="6" t="s">
        <v>132</v>
      </c>
      <c r="B127" s="7"/>
      <c r="C127" s="8"/>
      <c r="D127" s="9"/>
      <c r="E127" s="9"/>
      <c r="F127" s="9"/>
      <c r="G127" s="10">
        <f>G128</f>
        <v>10669</v>
      </c>
      <c r="H127" s="9"/>
      <c r="I127" s="9"/>
      <c r="J127" s="9"/>
      <c r="K127" s="10">
        <f>K128</f>
        <v>12491</v>
      </c>
      <c r="L127" s="9"/>
      <c r="M127" s="9"/>
      <c r="N127" s="9"/>
      <c r="O127" s="10">
        <f>O128</f>
        <v>15147</v>
      </c>
      <c r="P127" s="9"/>
      <c r="Q127" s="9"/>
      <c r="R127" s="9"/>
      <c r="S127" s="10">
        <f>S128</f>
        <v>14549</v>
      </c>
      <c r="T127" s="11">
        <f t="shared" ref="T127:T136" si="10">G127+K127+O127+S127</f>
        <v>52856</v>
      </c>
    </row>
    <row r="128" spans="1:20" x14ac:dyDescent="0.45">
      <c r="A128" s="12" t="s">
        <v>132</v>
      </c>
      <c r="B128" s="13"/>
      <c r="C128" s="14" t="s">
        <v>20</v>
      </c>
      <c r="D128" s="15">
        <f>D129+D131+D133+D135</f>
        <v>3213</v>
      </c>
      <c r="E128" s="15">
        <f>E129+E131+E133+E135</f>
        <v>2908</v>
      </c>
      <c r="F128" s="15">
        <f>F129+F131+F133+F135</f>
        <v>4548</v>
      </c>
      <c r="G128" s="10">
        <f>SUM(D128:F128)</f>
        <v>10669</v>
      </c>
      <c r="H128" s="15">
        <f>H129+H131+H133+H135</f>
        <v>3466</v>
      </c>
      <c r="I128" s="15">
        <f>I129+I131+I133+I135</f>
        <v>4120</v>
      </c>
      <c r="J128" s="15">
        <f>J129+J131+J133+J135</f>
        <v>4905</v>
      </c>
      <c r="K128" s="10">
        <f>SUM(H128:J128)</f>
        <v>12491</v>
      </c>
      <c r="L128" s="15">
        <f>L129+L131+L133+L135</f>
        <v>3699</v>
      </c>
      <c r="M128" s="15">
        <f>M129+M131+M133+M135</f>
        <v>5711</v>
      </c>
      <c r="N128" s="15">
        <f>N129+N131+N133+N135</f>
        <v>5737</v>
      </c>
      <c r="O128" s="10">
        <f>SUM(L128:N128)</f>
        <v>15147</v>
      </c>
      <c r="P128" s="15">
        <f>P129+P131+P133+P135</f>
        <v>5320</v>
      </c>
      <c r="Q128" s="15">
        <f>Q129+Q131+Q133+Q135</f>
        <v>4535</v>
      </c>
      <c r="R128" s="15">
        <f>R129+R131+R133+R135</f>
        <v>4694</v>
      </c>
      <c r="S128" s="10">
        <f>SUM(P128:R128)</f>
        <v>14549</v>
      </c>
      <c r="T128" s="11">
        <f t="shared" si="10"/>
        <v>52856</v>
      </c>
    </row>
    <row r="129" spans="1:20" x14ac:dyDescent="0.45">
      <c r="A129" s="26" t="s">
        <v>133</v>
      </c>
      <c r="B129" s="27"/>
      <c r="C129" s="28"/>
      <c r="D129" s="29">
        <f>SUM(D130:D130)</f>
        <v>749</v>
      </c>
      <c r="E129" s="29">
        <f>SUM(E130:E130)</f>
        <v>731</v>
      </c>
      <c r="F129" s="29">
        <f>SUM(F130:F130)</f>
        <v>819</v>
      </c>
      <c r="G129" s="20">
        <f>SUM(D129:F129)</f>
        <v>2299</v>
      </c>
      <c r="H129" s="29">
        <f>SUM(H130:H130)</f>
        <v>716</v>
      </c>
      <c r="I129" s="29">
        <f>SUM(I130:I130)</f>
        <v>760</v>
      </c>
      <c r="J129" s="29">
        <f>SUM(J130:J130)</f>
        <v>764</v>
      </c>
      <c r="K129" s="20">
        <f>SUM(H129:J129)</f>
        <v>2240</v>
      </c>
      <c r="L129" s="29">
        <f>SUM(L130:L130)</f>
        <v>647</v>
      </c>
      <c r="M129" s="29">
        <f>SUM(M130:M130)</f>
        <v>687</v>
      </c>
      <c r="N129" s="29">
        <f>SUM(N130:N130)</f>
        <v>649</v>
      </c>
      <c r="O129" s="20">
        <f>SUM(L129:N129)</f>
        <v>1983</v>
      </c>
      <c r="P129" s="29">
        <f>SUM(P130:P130)</f>
        <v>558</v>
      </c>
      <c r="Q129" s="29">
        <f>SUM(Q130:Q130)</f>
        <v>578</v>
      </c>
      <c r="R129" s="29">
        <f>SUM(R130:R130)</f>
        <v>681</v>
      </c>
      <c r="S129" s="20">
        <f>SUM(P129:R129)</f>
        <v>1817</v>
      </c>
      <c r="T129" s="21">
        <f t="shared" si="10"/>
        <v>8339</v>
      </c>
    </row>
    <row r="130" spans="1:20" x14ac:dyDescent="0.45">
      <c r="A130" s="22" t="s">
        <v>134</v>
      </c>
      <c r="B130" s="23" t="s">
        <v>28</v>
      </c>
      <c r="C130" s="24"/>
      <c r="D130" s="25">
        <v>749</v>
      </c>
      <c r="E130" s="25">
        <v>731</v>
      </c>
      <c r="F130" s="25">
        <v>819</v>
      </c>
      <c r="G130" s="20">
        <f>SUM(D130:F130)</f>
        <v>2299</v>
      </c>
      <c r="H130" s="25">
        <v>716</v>
      </c>
      <c r="I130" s="25">
        <v>760</v>
      </c>
      <c r="J130" s="25">
        <v>764</v>
      </c>
      <c r="K130" s="20">
        <f>SUM(H130:J130)</f>
        <v>2240</v>
      </c>
      <c r="L130" s="25">
        <v>647</v>
      </c>
      <c r="M130" s="25">
        <v>687</v>
      </c>
      <c r="N130" s="25">
        <v>649</v>
      </c>
      <c r="O130" s="20">
        <f>SUM(L130:N130)</f>
        <v>1983</v>
      </c>
      <c r="P130" s="25">
        <v>558</v>
      </c>
      <c r="Q130" s="25">
        <v>578</v>
      </c>
      <c r="R130" s="25">
        <v>681</v>
      </c>
      <c r="S130" s="20">
        <f>SUM(P130:R130)</f>
        <v>1817</v>
      </c>
      <c r="T130" s="21">
        <f t="shared" si="10"/>
        <v>8339</v>
      </c>
    </row>
    <row r="131" spans="1:20" x14ac:dyDescent="0.45">
      <c r="A131" s="26" t="s">
        <v>135</v>
      </c>
      <c r="B131" s="27"/>
      <c r="C131" s="28"/>
      <c r="D131" s="29">
        <f>SUM(D132)</f>
        <v>518</v>
      </c>
      <c r="E131" s="29">
        <f>SUM(E132)</f>
        <v>486</v>
      </c>
      <c r="F131" s="29">
        <f>SUM(F132)</f>
        <v>548</v>
      </c>
      <c r="G131" s="20">
        <f t="shared" ref="G131:G136" si="11">SUM(D131:F131)</f>
        <v>1552</v>
      </c>
      <c r="H131" s="29">
        <f>SUM(H132)</f>
        <v>551</v>
      </c>
      <c r="I131" s="29">
        <f>SUM(I132)</f>
        <v>574</v>
      </c>
      <c r="J131" s="29">
        <f>SUM(J132)</f>
        <v>563</v>
      </c>
      <c r="K131" s="20">
        <f t="shared" ref="K131:K136" si="12">SUM(H131:J131)</f>
        <v>1688</v>
      </c>
      <c r="L131" s="29">
        <f>SUM(L132)</f>
        <v>553</v>
      </c>
      <c r="M131" s="29">
        <f>SUM(M132)</f>
        <v>563</v>
      </c>
      <c r="N131" s="29">
        <f>SUM(N132)</f>
        <v>546</v>
      </c>
      <c r="O131" s="20">
        <f t="shared" ref="O131:O136" si="13">SUM(L131:N131)</f>
        <v>1662</v>
      </c>
      <c r="P131" s="29">
        <f>SUM(P132)</f>
        <v>538</v>
      </c>
      <c r="Q131" s="29">
        <f>SUM(Q132)</f>
        <v>562</v>
      </c>
      <c r="R131" s="29">
        <f>SUM(R132)</f>
        <v>551</v>
      </c>
      <c r="S131" s="20">
        <f t="shared" ref="S131:S136" si="14">SUM(P131:R131)</f>
        <v>1651</v>
      </c>
      <c r="T131" s="21">
        <f t="shared" si="10"/>
        <v>6553</v>
      </c>
    </row>
    <row r="132" spans="1:20" x14ac:dyDescent="0.45">
      <c r="A132" s="22" t="s">
        <v>136</v>
      </c>
      <c r="B132" s="23" t="s">
        <v>28</v>
      </c>
      <c r="C132" s="24"/>
      <c r="D132" s="25">
        <v>518</v>
      </c>
      <c r="E132" s="25">
        <v>486</v>
      </c>
      <c r="F132" s="25">
        <v>548</v>
      </c>
      <c r="G132" s="20">
        <f t="shared" si="11"/>
        <v>1552</v>
      </c>
      <c r="H132" s="25">
        <v>551</v>
      </c>
      <c r="I132" s="25">
        <v>574</v>
      </c>
      <c r="J132" s="25">
        <v>563</v>
      </c>
      <c r="K132" s="20">
        <f t="shared" si="12"/>
        <v>1688</v>
      </c>
      <c r="L132" s="25">
        <v>553</v>
      </c>
      <c r="M132" s="25">
        <v>563</v>
      </c>
      <c r="N132" s="25">
        <v>546</v>
      </c>
      <c r="O132" s="20">
        <f t="shared" si="13"/>
        <v>1662</v>
      </c>
      <c r="P132" s="25">
        <v>538</v>
      </c>
      <c r="Q132" s="25">
        <v>562</v>
      </c>
      <c r="R132" s="25">
        <v>551</v>
      </c>
      <c r="S132" s="20">
        <f t="shared" si="14"/>
        <v>1651</v>
      </c>
      <c r="T132" s="21">
        <f t="shared" si="10"/>
        <v>6553</v>
      </c>
    </row>
    <row r="133" spans="1:20" x14ac:dyDescent="0.45">
      <c r="A133" s="26" t="s">
        <v>137</v>
      </c>
      <c r="B133" s="27"/>
      <c r="C133" s="28"/>
      <c r="D133" s="29">
        <f>SUM(D134)</f>
        <v>1573</v>
      </c>
      <c r="E133" s="29">
        <f>SUM(E134)</f>
        <v>1481</v>
      </c>
      <c r="F133" s="29">
        <f>SUM(F134)</f>
        <v>1699</v>
      </c>
      <c r="G133" s="20">
        <f t="shared" si="11"/>
        <v>4753</v>
      </c>
      <c r="H133" s="29">
        <f>SUM(H134)</f>
        <v>1500</v>
      </c>
      <c r="I133" s="29">
        <f>SUM(I134)</f>
        <v>1626</v>
      </c>
      <c r="J133" s="29">
        <f>SUM(J134)</f>
        <v>1652</v>
      </c>
      <c r="K133" s="20">
        <f t="shared" si="12"/>
        <v>4778</v>
      </c>
      <c r="L133" s="29">
        <f>SUM(L134)</f>
        <v>1571</v>
      </c>
      <c r="M133" s="29">
        <f>SUM(M134)</f>
        <v>1619</v>
      </c>
      <c r="N133" s="29">
        <f>SUM(N134)</f>
        <v>1634</v>
      </c>
      <c r="O133" s="20">
        <f t="shared" si="13"/>
        <v>4824</v>
      </c>
      <c r="P133" s="29">
        <f>SUM(P134)</f>
        <v>1586</v>
      </c>
      <c r="Q133" s="29">
        <f>SUM(Q134)</f>
        <v>1614</v>
      </c>
      <c r="R133" s="29">
        <f>SUM(R134)</f>
        <v>1617</v>
      </c>
      <c r="S133" s="20">
        <f t="shared" si="14"/>
        <v>4817</v>
      </c>
      <c r="T133" s="21">
        <f t="shared" si="10"/>
        <v>19172</v>
      </c>
    </row>
    <row r="134" spans="1:20" x14ac:dyDescent="0.45">
      <c r="A134" s="22" t="s">
        <v>138</v>
      </c>
      <c r="B134" s="23" t="s">
        <v>28</v>
      </c>
      <c r="C134" s="24"/>
      <c r="D134" s="25">
        <v>1573</v>
      </c>
      <c r="E134" s="25">
        <v>1481</v>
      </c>
      <c r="F134" s="25">
        <v>1699</v>
      </c>
      <c r="G134" s="20">
        <f t="shared" si="11"/>
        <v>4753</v>
      </c>
      <c r="H134" s="25">
        <v>1500</v>
      </c>
      <c r="I134" s="25">
        <v>1626</v>
      </c>
      <c r="J134" s="25">
        <v>1652</v>
      </c>
      <c r="K134" s="20">
        <f t="shared" si="12"/>
        <v>4778</v>
      </c>
      <c r="L134" s="25">
        <v>1571</v>
      </c>
      <c r="M134" s="25">
        <v>1619</v>
      </c>
      <c r="N134" s="25">
        <v>1634</v>
      </c>
      <c r="O134" s="20">
        <f t="shared" si="13"/>
        <v>4824</v>
      </c>
      <c r="P134" s="25">
        <v>1586</v>
      </c>
      <c r="Q134" s="25">
        <v>1614</v>
      </c>
      <c r="R134" s="25">
        <v>1617</v>
      </c>
      <c r="S134" s="20">
        <f t="shared" si="14"/>
        <v>4817</v>
      </c>
      <c r="T134" s="21">
        <f t="shared" si="10"/>
        <v>19172</v>
      </c>
    </row>
    <row r="135" spans="1:20" x14ac:dyDescent="0.45">
      <c r="A135" s="26" t="s">
        <v>139</v>
      </c>
      <c r="B135" s="27"/>
      <c r="C135" s="28"/>
      <c r="D135" s="29">
        <f>SUM(D136)</f>
        <v>373</v>
      </c>
      <c r="E135" s="29">
        <f>SUM(E136)</f>
        <v>210</v>
      </c>
      <c r="F135" s="29">
        <f>SUM(F136)</f>
        <v>1482</v>
      </c>
      <c r="G135" s="20">
        <f t="shared" si="11"/>
        <v>2065</v>
      </c>
      <c r="H135" s="29">
        <f>SUM(H136)</f>
        <v>699</v>
      </c>
      <c r="I135" s="29">
        <f>SUM(I136)</f>
        <v>1160</v>
      </c>
      <c r="J135" s="29">
        <f>SUM(J136)</f>
        <v>1926</v>
      </c>
      <c r="K135" s="20">
        <f t="shared" si="12"/>
        <v>3785</v>
      </c>
      <c r="L135" s="29">
        <f>SUM(L136)</f>
        <v>928</v>
      </c>
      <c r="M135" s="29">
        <f>SUM(M136)</f>
        <v>2842</v>
      </c>
      <c r="N135" s="29">
        <f>SUM(N136)</f>
        <v>2908</v>
      </c>
      <c r="O135" s="20">
        <f t="shared" si="13"/>
        <v>6678</v>
      </c>
      <c r="P135" s="29">
        <f>SUM(P136)</f>
        <v>2638</v>
      </c>
      <c r="Q135" s="29">
        <f>SUM(Q136)</f>
        <v>1781</v>
      </c>
      <c r="R135" s="29">
        <f>SUM(R136)</f>
        <v>1845</v>
      </c>
      <c r="S135" s="20">
        <f t="shared" si="14"/>
        <v>6264</v>
      </c>
      <c r="T135" s="21">
        <f t="shared" si="10"/>
        <v>18792</v>
      </c>
    </row>
    <row r="136" spans="1:20" x14ac:dyDescent="0.45">
      <c r="A136" s="22" t="s">
        <v>140</v>
      </c>
      <c r="B136" s="23" t="s">
        <v>28</v>
      </c>
      <c r="C136" s="24"/>
      <c r="D136" s="25">
        <v>373</v>
      </c>
      <c r="E136" s="25">
        <v>210</v>
      </c>
      <c r="F136" s="25">
        <v>1482</v>
      </c>
      <c r="G136" s="20">
        <f t="shared" si="11"/>
        <v>2065</v>
      </c>
      <c r="H136" s="25">
        <v>699</v>
      </c>
      <c r="I136" s="25">
        <v>1160</v>
      </c>
      <c r="J136" s="25">
        <v>1926</v>
      </c>
      <c r="K136" s="20">
        <f t="shared" si="12"/>
        <v>3785</v>
      </c>
      <c r="L136" s="25">
        <v>928</v>
      </c>
      <c r="M136" s="25">
        <v>2842</v>
      </c>
      <c r="N136" s="25">
        <v>2908</v>
      </c>
      <c r="O136" s="20">
        <f t="shared" si="13"/>
        <v>6678</v>
      </c>
      <c r="P136" s="25">
        <v>2638</v>
      </c>
      <c r="Q136" s="25">
        <v>1781</v>
      </c>
      <c r="R136" s="25">
        <v>1845</v>
      </c>
      <c r="S136" s="20">
        <f t="shared" si="14"/>
        <v>6264</v>
      </c>
      <c r="T136" s="21">
        <f t="shared" si="10"/>
        <v>18792</v>
      </c>
    </row>
    <row r="137" spans="1:20" x14ac:dyDescent="0.45">
      <c r="A137" s="30" t="s">
        <v>141</v>
      </c>
      <c r="B137" s="31"/>
      <c r="C137" s="32"/>
      <c r="D137" s="33">
        <f>D3+D8+D43+D81+D89+D103+D109+D116+D121+D128</f>
        <v>480169</v>
      </c>
      <c r="E137" s="33">
        <f t="shared" ref="E137:T137" si="15">E3+E8+E43+E81+E89+E103+E109+E116+E121+E128</f>
        <v>450884</v>
      </c>
      <c r="F137" s="33">
        <f t="shared" si="15"/>
        <v>473712</v>
      </c>
      <c r="G137" s="33">
        <f t="shared" si="15"/>
        <v>1404765</v>
      </c>
      <c r="H137" s="33">
        <f t="shared" si="15"/>
        <v>427128</v>
      </c>
      <c r="I137" s="33">
        <f t="shared" si="15"/>
        <v>453654</v>
      </c>
      <c r="J137" s="33">
        <f t="shared" si="15"/>
        <v>451173</v>
      </c>
      <c r="K137" s="33">
        <f t="shared" si="15"/>
        <v>1331955</v>
      </c>
      <c r="L137" s="33">
        <f t="shared" si="15"/>
        <v>449577</v>
      </c>
      <c r="M137" s="33">
        <f t="shared" si="15"/>
        <v>449804</v>
      </c>
      <c r="N137" s="33">
        <f t="shared" si="15"/>
        <v>454132</v>
      </c>
      <c r="O137" s="33">
        <f t="shared" si="15"/>
        <v>1353513</v>
      </c>
      <c r="P137" s="33">
        <f t="shared" si="15"/>
        <v>469224</v>
      </c>
      <c r="Q137" s="33">
        <f t="shared" si="15"/>
        <v>457788</v>
      </c>
      <c r="R137" s="33">
        <f t="shared" si="15"/>
        <v>461509</v>
      </c>
      <c r="S137" s="33">
        <f t="shared" si="15"/>
        <v>1388521</v>
      </c>
      <c r="T137" s="33">
        <f t="shared" si="15"/>
        <v>5478754</v>
      </c>
    </row>
    <row r="138" spans="1:20" x14ac:dyDescent="0.45">
      <c r="A138" s="34"/>
      <c r="B138" s="23"/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35"/>
    </row>
    <row r="139" spans="1:20" x14ac:dyDescent="0.45">
      <c r="A139" s="36" t="s">
        <v>142</v>
      </c>
      <c r="B139" s="13"/>
      <c r="C139" s="13" t="s">
        <v>20</v>
      </c>
      <c r="D139" s="39">
        <f>D140+D142</f>
        <v>431</v>
      </c>
      <c r="E139" s="39">
        <f t="shared" ref="E139:F139" si="16">E140+E142</f>
        <v>391</v>
      </c>
      <c r="F139" s="39">
        <f t="shared" si="16"/>
        <v>430</v>
      </c>
      <c r="G139" s="40">
        <f>SUM(D139:F139)</f>
        <v>1252</v>
      </c>
      <c r="H139" s="39">
        <f>H140+H142</f>
        <v>546</v>
      </c>
      <c r="I139" s="39">
        <f t="shared" ref="I139:J139" si="17">I140+I142</f>
        <v>513</v>
      </c>
      <c r="J139" s="39">
        <f t="shared" si="17"/>
        <v>555</v>
      </c>
      <c r="K139" s="40">
        <f>SUM(H139:J139)</f>
        <v>1614</v>
      </c>
      <c r="L139" s="39">
        <f>L140+L142</f>
        <v>516</v>
      </c>
      <c r="M139" s="39">
        <f t="shared" ref="M139:N139" si="18">M140+M142</f>
        <v>635</v>
      </c>
      <c r="N139" s="39">
        <f t="shared" si="18"/>
        <v>547</v>
      </c>
      <c r="O139" s="40">
        <f>SUM(L139:N139)</f>
        <v>1698</v>
      </c>
      <c r="P139" s="39">
        <f>P140+P142</f>
        <v>501</v>
      </c>
      <c r="Q139" s="39">
        <f t="shared" ref="Q139:R139" si="19">Q140+Q142</f>
        <v>508</v>
      </c>
      <c r="R139" s="39">
        <f t="shared" si="19"/>
        <v>492</v>
      </c>
      <c r="S139" s="37">
        <f>SUM(P139:R139)</f>
        <v>1501</v>
      </c>
      <c r="T139" s="21">
        <f>G139+K139+O139+S139</f>
        <v>6065</v>
      </c>
    </row>
    <row r="140" spans="1:20" x14ac:dyDescent="0.45">
      <c r="A140" s="26" t="s">
        <v>143</v>
      </c>
      <c r="B140" s="27"/>
      <c r="C140" s="28"/>
      <c r="D140" s="29">
        <f>SUM(D141)</f>
        <v>289</v>
      </c>
      <c r="E140" s="29">
        <f>SUM(E141)</f>
        <v>270</v>
      </c>
      <c r="F140" s="29">
        <f>SUM(F141)</f>
        <v>306</v>
      </c>
      <c r="G140" s="20">
        <f>SUM(D140:F140)</f>
        <v>865</v>
      </c>
      <c r="H140" s="29">
        <f>SUM(H141)</f>
        <v>344</v>
      </c>
      <c r="I140" s="29">
        <f>SUM(I141)</f>
        <v>341</v>
      </c>
      <c r="J140" s="29">
        <f>SUM(J141)</f>
        <v>376</v>
      </c>
      <c r="K140" s="20">
        <f>SUM(H140:J140)</f>
        <v>1061</v>
      </c>
      <c r="L140" s="29">
        <f>SUM(L141)</f>
        <v>360</v>
      </c>
      <c r="M140" s="29">
        <f>SUM(M141)</f>
        <v>410</v>
      </c>
      <c r="N140" s="29">
        <f>SUM(N141)</f>
        <v>373</v>
      </c>
      <c r="O140" s="20">
        <f>SUM(L140:N140)</f>
        <v>1143</v>
      </c>
      <c r="P140" s="29">
        <f>SUM(P141)</f>
        <v>343</v>
      </c>
      <c r="Q140" s="29">
        <f>SUM(Q141)</f>
        <v>353</v>
      </c>
      <c r="R140" s="29">
        <f>SUM(R141)</f>
        <v>330</v>
      </c>
      <c r="S140" s="20">
        <f>SUM(P140:R140)</f>
        <v>1026</v>
      </c>
      <c r="T140" s="21">
        <f>G140+K140+O140+S140</f>
        <v>4095</v>
      </c>
    </row>
    <row r="141" spans="1:20" x14ac:dyDescent="0.45">
      <c r="A141" s="22" t="s">
        <v>144</v>
      </c>
      <c r="B141" s="23"/>
      <c r="C141" s="24"/>
      <c r="D141" s="25">
        <v>289</v>
      </c>
      <c r="E141" s="25">
        <v>270</v>
      </c>
      <c r="F141" s="25">
        <v>306</v>
      </c>
      <c r="G141" s="20">
        <f>SUM(D141:F141)</f>
        <v>865</v>
      </c>
      <c r="H141" s="25">
        <v>344</v>
      </c>
      <c r="I141" s="25">
        <v>341</v>
      </c>
      <c r="J141" s="25">
        <v>376</v>
      </c>
      <c r="K141" s="20">
        <f>SUM(H141:J141)</f>
        <v>1061</v>
      </c>
      <c r="L141" s="25">
        <v>360</v>
      </c>
      <c r="M141" s="25">
        <v>410</v>
      </c>
      <c r="N141" s="25">
        <v>373</v>
      </c>
      <c r="O141" s="20">
        <f>SUM(L141:N141)</f>
        <v>1143</v>
      </c>
      <c r="P141" s="25">
        <v>343</v>
      </c>
      <c r="Q141" s="25">
        <v>353</v>
      </c>
      <c r="R141" s="25">
        <v>330</v>
      </c>
      <c r="S141" s="20">
        <f>SUM(P141:R141)</f>
        <v>1026</v>
      </c>
      <c r="T141" s="21">
        <f>G141+K141+O141+S141</f>
        <v>4095</v>
      </c>
    </row>
    <row r="142" spans="1:20" x14ac:dyDescent="0.45">
      <c r="A142" s="26" t="s">
        <v>145</v>
      </c>
      <c r="B142" s="27"/>
      <c r="C142" s="28"/>
      <c r="D142" s="29">
        <f>SUM(D143)</f>
        <v>142</v>
      </c>
      <c r="E142" s="29">
        <f>SUM(E143)</f>
        <v>121</v>
      </c>
      <c r="F142" s="29">
        <f>SUM(F143)</f>
        <v>124</v>
      </c>
      <c r="G142" s="20">
        <f>SUM(D142:F142)</f>
        <v>387</v>
      </c>
      <c r="H142" s="29">
        <f>SUM(H143)</f>
        <v>202</v>
      </c>
      <c r="I142" s="29">
        <f>SUM(I143)</f>
        <v>172</v>
      </c>
      <c r="J142" s="29">
        <f>SUM(J143)</f>
        <v>179</v>
      </c>
      <c r="K142" s="20">
        <f>SUM(H142:J142)</f>
        <v>553</v>
      </c>
      <c r="L142" s="29">
        <f>SUM(L143)</f>
        <v>156</v>
      </c>
      <c r="M142" s="29">
        <f>SUM(M143)</f>
        <v>225</v>
      </c>
      <c r="N142" s="29">
        <f>SUM(N143)</f>
        <v>174</v>
      </c>
      <c r="O142" s="20">
        <f>SUM(L142:N142)</f>
        <v>555</v>
      </c>
      <c r="P142" s="29">
        <f>SUM(P143)</f>
        <v>158</v>
      </c>
      <c r="Q142" s="29">
        <f>SUM(Q143)</f>
        <v>155</v>
      </c>
      <c r="R142" s="29">
        <f>SUM(R143)</f>
        <v>162</v>
      </c>
      <c r="S142" s="20">
        <f>SUM(P142:R142)</f>
        <v>475</v>
      </c>
      <c r="T142" s="21">
        <f>G142+K142+O142+S142</f>
        <v>1970</v>
      </c>
    </row>
    <row r="143" spans="1:20" x14ac:dyDescent="0.45">
      <c r="A143" s="22" t="s">
        <v>146</v>
      </c>
      <c r="B143" s="23"/>
      <c r="C143" s="24"/>
      <c r="D143" s="25">
        <v>142</v>
      </c>
      <c r="E143" s="25">
        <v>121</v>
      </c>
      <c r="F143" s="25">
        <v>124</v>
      </c>
      <c r="G143" s="20">
        <f>SUM(D143:F143)</f>
        <v>387</v>
      </c>
      <c r="H143" s="25">
        <v>202</v>
      </c>
      <c r="I143" s="25">
        <v>172</v>
      </c>
      <c r="J143" s="25">
        <v>179</v>
      </c>
      <c r="K143" s="20">
        <f>SUM(H143:J143)</f>
        <v>553</v>
      </c>
      <c r="L143" s="25">
        <v>156</v>
      </c>
      <c r="M143" s="25">
        <v>225</v>
      </c>
      <c r="N143" s="25">
        <v>174</v>
      </c>
      <c r="O143" s="20">
        <f>SUM(L143:N143)</f>
        <v>555</v>
      </c>
      <c r="P143" s="25">
        <v>158</v>
      </c>
      <c r="Q143" s="25">
        <v>155</v>
      </c>
      <c r="R143" s="25">
        <v>162</v>
      </c>
      <c r="S143" s="20">
        <f>SUM(P143:R143)</f>
        <v>475</v>
      </c>
      <c r="T143" s="21">
        <f>G143+K143+O143+S143</f>
        <v>1970</v>
      </c>
    </row>
    <row r="146" spans="20:20" x14ac:dyDescent="0.45">
      <c r="T146" s="3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A8378-3D7D-4D57-9181-B73D7600CC11}">
  <dimension ref="A1:E124"/>
  <sheetViews>
    <sheetView tabSelected="1" workbookViewId="0">
      <selection activeCell="L19" sqref="L19"/>
    </sheetView>
  </sheetViews>
  <sheetFormatPr defaultRowHeight="14.25" x14ac:dyDescent="0.45"/>
  <cols>
    <col min="1" max="1" width="26.53125" customWidth="1"/>
    <col min="2" max="2" width="17.06640625" customWidth="1"/>
    <col min="3" max="3" width="25.19921875" customWidth="1"/>
    <col min="4" max="4" width="18.1328125" customWidth="1"/>
    <col min="5" max="5" width="30.3984375" customWidth="1"/>
  </cols>
  <sheetData>
    <row r="1" spans="1:5" x14ac:dyDescent="0.45">
      <c r="A1" s="58" t="s">
        <v>403</v>
      </c>
      <c r="B1" s="58"/>
    </row>
    <row r="2" spans="1:5" ht="14.65" thickBot="1" x14ac:dyDescent="0.5">
      <c r="A2" s="41" t="s">
        <v>154</v>
      </c>
      <c r="B2" s="42" t="s">
        <v>155</v>
      </c>
      <c r="C2" s="42" t="s">
        <v>156</v>
      </c>
      <c r="D2" s="42" t="s">
        <v>157</v>
      </c>
      <c r="E2" s="43" t="s">
        <v>158</v>
      </c>
    </row>
    <row r="3" spans="1:5" x14ac:dyDescent="0.45">
      <c r="A3" s="44" t="s">
        <v>159</v>
      </c>
      <c r="B3" s="45">
        <v>1982</v>
      </c>
      <c r="C3" s="45" t="s">
        <v>160</v>
      </c>
      <c r="D3" s="45" t="s">
        <v>161</v>
      </c>
      <c r="E3" s="46">
        <v>1302</v>
      </c>
    </row>
    <row r="4" spans="1:5" x14ac:dyDescent="0.45">
      <c r="A4" s="44" t="s">
        <v>162</v>
      </c>
      <c r="B4" s="45">
        <v>1982</v>
      </c>
      <c r="C4" s="45" t="s">
        <v>163</v>
      </c>
      <c r="D4" s="45" t="s">
        <v>161</v>
      </c>
      <c r="E4" s="46">
        <v>1301</v>
      </c>
    </row>
    <row r="5" spans="1:5" x14ac:dyDescent="0.45">
      <c r="A5" s="44" t="s">
        <v>164</v>
      </c>
      <c r="B5" s="45">
        <v>1982</v>
      </c>
      <c r="C5" s="45" t="s">
        <v>165</v>
      </c>
      <c r="D5" s="45" t="s">
        <v>161</v>
      </c>
      <c r="E5" s="46">
        <v>1229</v>
      </c>
    </row>
    <row r="6" spans="1:5" x14ac:dyDescent="0.45">
      <c r="A6" s="44" t="s">
        <v>166</v>
      </c>
      <c r="B6" s="45">
        <v>1985</v>
      </c>
      <c r="C6" s="45" t="s">
        <v>167</v>
      </c>
      <c r="D6" s="45" t="s">
        <v>161</v>
      </c>
      <c r="E6" s="46">
        <v>1303</v>
      </c>
    </row>
    <row r="7" spans="1:5" x14ac:dyDescent="0.45">
      <c r="A7" s="44" t="s">
        <v>168</v>
      </c>
      <c r="B7" s="45">
        <v>1985</v>
      </c>
      <c r="C7" s="45" t="s">
        <v>169</v>
      </c>
      <c r="D7" s="45" t="s">
        <v>161</v>
      </c>
      <c r="E7" s="46">
        <v>1228</v>
      </c>
    </row>
    <row r="8" spans="1:5" ht="14.65" thickBot="1" x14ac:dyDescent="0.5">
      <c r="A8" s="47" t="s">
        <v>170</v>
      </c>
      <c r="B8" s="48">
        <v>1985</v>
      </c>
      <c r="C8" s="48" t="s">
        <v>171</v>
      </c>
      <c r="D8" s="48" t="s">
        <v>161</v>
      </c>
      <c r="E8" s="49">
        <v>1304</v>
      </c>
    </row>
    <row r="9" spans="1:5" x14ac:dyDescent="0.45">
      <c r="A9" s="50" t="s">
        <v>172</v>
      </c>
      <c r="B9" s="51">
        <v>1966</v>
      </c>
      <c r="C9" s="51" t="s">
        <v>173</v>
      </c>
      <c r="D9" s="51" t="s">
        <v>174</v>
      </c>
      <c r="E9" s="52">
        <v>4555</v>
      </c>
    </row>
    <row r="10" spans="1:5" x14ac:dyDescent="0.45">
      <c r="A10" s="44" t="s">
        <v>175</v>
      </c>
      <c r="B10" s="45">
        <v>1966</v>
      </c>
      <c r="C10" s="45" t="s">
        <v>176</v>
      </c>
      <c r="D10" s="45" t="s">
        <v>174</v>
      </c>
      <c r="E10" s="46">
        <v>4550</v>
      </c>
    </row>
    <row r="11" spans="1:5" x14ac:dyDescent="0.45">
      <c r="A11" s="44" t="s">
        <v>177</v>
      </c>
      <c r="B11" s="45">
        <v>1908</v>
      </c>
      <c r="C11" s="45" t="s">
        <v>178</v>
      </c>
      <c r="D11" s="45" t="s">
        <v>174</v>
      </c>
      <c r="E11" s="46">
        <v>4546</v>
      </c>
    </row>
    <row r="12" spans="1:5" x14ac:dyDescent="0.45">
      <c r="A12" s="44" t="s">
        <v>179</v>
      </c>
      <c r="B12" s="45">
        <v>1957</v>
      </c>
      <c r="C12" s="45" t="s">
        <v>180</v>
      </c>
      <c r="D12" s="45" t="s">
        <v>174</v>
      </c>
      <c r="E12" s="46">
        <v>4553</v>
      </c>
    </row>
    <row r="13" spans="1:5" x14ac:dyDescent="0.45">
      <c r="A13" s="44" t="s">
        <v>181</v>
      </c>
      <c r="B13" s="45">
        <v>1957</v>
      </c>
      <c r="C13" s="45" t="s">
        <v>182</v>
      </c>
      <c r="D13" s="45" t="s">
        <v>174</v>
      </c>
      <c r="E13" s="46">
        <v>4280</v>
      </c>
    </row>
    <row r="14" spans="1:5" x14ac:dyDescent="0.45">
      <c r="A14" s="44" t="s">
        <v>183</v>
      </c>
      <c r="B14" s="45">
        <v>1909</v>
      </c>
      <c r="C14" s="45" t="s">
        <v>184</v>
      </c>
      <c r="D14" s="45" t="s">
        <v>174</v>
      </c>
      <c r="E14" s="46">
        <v>4549</v>
      </c>
    </row>
    <row r="15" spans="1:5" ht="14.65" thickBot="1" x14ac:dyDescent="0.5">
      <c r="A15" s="47" t="s">
        <v>185</v>
      </c>
      <c r="B15" s="48">
        <v>1940</v>
      </c>
      <c r="C15" s="48" t="s">
        <v>186</v>
      </c>
      <c r="D15" s="48" t="s">
        <v>174</v>
      </c>
      <c r="E15" s="49">
        <v>4554</v>
      </c>
    </row>
    <row r="16" spans="1:5" x14ac:dyDescent="0.45">
      <c r="A16" s="50" t="s">
        <v>187</v>
      </c>
      <c r="B16" s="51">
        <v>1971</v>
      </c>
      <c r="C16" s="51" t="s">
        <v>188</v>
      </c>
      <c r="D16" s="51" t="s">
        <v>189</v>
      </c>
      <c r="E16" s="52">
        <v>1308</v>
      </c>
    </row>
    <row r="17" spans="1:5" x14ac:dyDescent="0.45">
      <c r="A17" s="44" t="s">
        <v>190</v>
      </c>
      <c r="B17" s="45">
        <v>1971</v>
      </c>
      <c r="C17" s="45" t="s">
        <v>191</v>
      </c>
      <c r="D17" s="45" t="s">
        <v>189</v>
      </c>
      <c r="E17" s="46">
        <v>1311</v>
      </c>
    </row>
    <row r="18" spans="1:5" x14ac:dyDescent="0.45">
      <c r="A18" s="44" t="s">
        <v>192</v>
      </c>
      <c r="B18" s="45">
        <v>2018</v>
      </c>
      <c r="C18" s="45" t="s">
        <v>193</v>
      </c>
      <c r="D18" s="45" t="s">
        <v>189</v>
      </c>
      <c r="E18" s="46">
        <v>57958</v>
      </c>
    </row>
    <row r="19" spans="1:5" x14ac:dyDescent="0.45">
      <c r="A19" s="44" t="s">
        <v>194</v>
      </c>
      <c r="B19" s="45">
        <v>2018</v>
      </c>
      <c r="C19" s="45" t="s">
        <v>195</v>
      </c>
      <c r="D19" s="45" t="s">
        <v>189</v>
      </c>
      <c r="E19" s="46">
        <v>58027</v>
      </c>
    </row>
    <row r="20" spans="1:5" x14ac:dyDescent="0.45">
      <c r="A20" s="44" t="s">
        <v>196</v>
      </c>
      <c r="B20" s="45">
        <v>2014</v>
      </c>
      <c r="C20" s="45" t="s">
        <v>197</v>
      </c>
      <c r="D20" s="45" t="s">
        <v>189</v>
      </c>
      <c r="E20" s="46">
        <v>52412</v>
      </c>
    </row>
    <row r="21" spans="1:5" x14ac:dyDescent="0.45">
      <c r="A21" s="44" t="s">
        <v>198</v>
      </c>
      <c r="B21" s="45">
        <v>1975</v>
      </c>
      <c r="C21" s="45" t="s">
        <v>199</v>
      </c>
      <c r="D21" s="45" t="s">
        <v>189</v>
      </c>
      <c r="E21" s="46">
        <v>1312</v>
      </c>
    </row>
    <row r="22" spans="1:5" x14ac:dyDescent="0.45">
      <c r="A22" s="44" t="s">
        <v>200</v>
      </c>
      <c r="B22" s="45">
        <v>1970</v>
      </c>
      <c r="C22" s="45" t="s">
        <v>201</v>
      </c>
      <c r="D22" s="45" t="s">
        <v>189</v>
      </c>
      <c r="E22" s="46">
        <v>1305</v>
      </c>
    </row>
    <row r="23" spans="1:5" x14ac:dyDescent="0.45">
      <c r="A23" s="44" t="s">
        <v>202</v>
      </c>
      <c r="B23" s="45">
        <v>1971</v>
      </c>
      <c r="C23" s="45" t="s">
        <v>203</v>
      </c>
      <c r="D23" s="45" t="s">
        <v>189</v>
      </c>
      <c r="E23" s="46">
        <v>1309</v>
      </c>
    </row>
    <row r="24" spans="1:5" x14ac:dyDescent="0.45">
      <c r="A24" s="44" t="s">
        <v>204</v>
      </c>
      <c r="B24" s="45">
        <v>1971</v>
      </c>
      <c r="C24" s="45" t="s">
        <v>205</v>
      </c>
      <c r="D24" s="45" t="s">
        <v>189</v>
      </c>
      <c r="E24" s="46">
        <v>1310</v>
      </c>
    </row>
    <row r="25" spans="1:5" x14ac:dyDescent="0.45">
      <c r="A25" s="44" t="s">
        <v>206</v>
      </c>
      <c r="B25" s="45">
        <v>2016</v>
      </c>
      <c r="C25" s="45" t="s">
        <v>207</v>
      </c>
      <c r="D25" s="45" t="s">
        <v>189</v>
      </c>
      <c r="E25" s="46">
        <v>55382</v>
      </c>
    </row>
    <row r="26" spans="1:5" x14ac:dyDescent="0.45">
      <c r="A26" s="44" t="s">
        <v>208</v>
      </c>
      <c r="B26" s="45">
        <v>1975</v>
      </c>
      <c r="C26" s="45" t="s">
        <v>209</v>
      </c>
      <c r="D26" s="45" t="s">
        <v>189</v>
      </c>
      <c r="E26" s="46">
        <v>1314</v>
      </c>
    </row>
    <row r="27" spans="1:5" x14ac:dyDescent="0.45">
      <c r="A27" s="44" t="s">
        <v>210</v>
      </c>
      <c r="B27" s="45">
        <v>1970</v>
      </c>
      <c r="C27" s="45" t="s">
        <v>211</v>
      </c>
      <c r="D27" s="45" t="s">
        <v>189</v>
      </c>
      <c r="E27" s="46">
        <v>1307</v>
      </c>
    </row>
    <row r="28" spans="1:5" ht="14.65" thickBot="1" x14ac:dyDescent="0.5">
      <c r="A28" s="47" t="s">
        <v>212</v>
      </c>
      <c r="B28" s="48">
        <v>1975</v>
      </c>
      <c r="C28" s="48" t="s">
        <v>213</v>
      </c>
      <c r="D28" s="48" t="s">
        <v>189</v>
      </c>
      <c r="E28" s="49">
        <v>1313</v>
      </c>
    </row>
    <row r="29" spans="1:5" x14ac:dyDescent="0.45">
      <c r="A29" s="50" t="s">
        <v>214</v>
      </c>
      <c r="B29" s="51">
        <v>1990</v>
      </c>
      <c r="C29" s="51" t="s">
        <v>215</v>
      </c>
      <c r="D29" s="51" t="s">
        <v>216</v>
      </c>
      <c r="E29" s="52">
        <v>2008</v>
      </c>
    </row>
    <row r="30" spans="1:5" x14ac:dyDescent="0.45">
      <c r="A30" s="44" t="s">
        <v>217</v>
      </c>
      <c r="B30" s="45">
        <v>1990</v>
      </c>
      <c r="C30" s="45" t="s">
        <v>218</v>
      </c>
      <c r="D30" s="45" t="s">
        <v>216</v>
      </c>
      <c r="E30" s="46">
        <v>1300</v>
      </c>
    </row>
    <row r="31" spans="1:5" x14ac:dyDescent="0.45">
      <c r="A31" s="44" t="s">
        <v>219</v>
      </c>
      <c r="B31" s="45">
        <v>1990</v>
      </c>
      <c r="C31" s="45" t="s">
        <v>220</v>
      </c>
      <c r="D31" s="45" t="s">
        <v>216</v>
      </c>
      <c r="E31" s="46">
        <v>1299</v>
      </c>
    </row>
    <row r="32" spans="1:5" x14ac:dyDescent="0.45">
      <c r="A32" s="44" t="s">
        <v>221</v>
      </c>
      <c r="B32" s="45">
        <v>1990</v>
      </c>
      <c r="C32" s="45" t="s">
        <v>222</v>
      </c>
      <c r="D32" s="45" t="s">
        <v>216</v>
      </c>
      <c r="E32" s="46">
        <v>1298</v>
      </c>
    </row>
    <row r="33" spans="1:5" x14ac:dyDescent="0.45">
      <c r="A33" s="44" t="s">
        <v>223</v>
      </c>
      <c r="B33" s="45">
        <v>1982</v>
      </c>
      <c r="C33" s="45" t="s">
        <v>224</v>
      </c>
      <c r="D33" s="45" t="s">
        <v>216</v>
      </c>
      <c r="E33" s="46">
        <v>1219</v>
      </c>
    </row>
    <row r="34" spans="1:5" x14ac:dyDescent="0.45">
      <c r="A34" s="44" t="s">
        <v>225</v>
      </c>
      <c r="B34" s="45">
        <v>1990</v>
      </c>
      <c r="C34" s="45" t="s">
        <v>226</v>
      </c>
      <c r="D34" s="45" t="s">
        <v>216</v>
      </c>
      <c r="E34" s="46">
        <v>2007</v>
      </c>
    </row>
    <row r="35" spans="1:5" x14ac:dyDescent="0.45">
      <c r="A35" s="44" t="s">
        <v>227</v>
      </c>
      <c r="B35" s="45">
        <v>1987</v>
      </c>
      <c r="C35" s="45" t="s">
        <v>228</v>
      </c>
      <c r="D35" s="45" t="s">
        <v>216</v>
      </c>
      <c r="E35" s="46">
        <v>4400</v>
      </c>
    </row>
    <row r="36" spans="1:5" x14ac:dyDescent="0.45">
      <c r="A36" s="44" t="s">
        <v>229</v>
      </c>
      <c r="B36" s="45">
        <v>1977</v>
      </c>
      <c r="C36" s="45" t="s">
        <v>230</v>
      </c>
      <c r="D36" s="45" t="s">
        <v>216</v>
      </c>
      <c r="E36" s="46">
        <v>2002</v>
      </c>
    </row>
    <row r="37" spans="1:5" x14ac:dyDescent="0.45">
      <c r="A37" s="44" t="s">
        <v>231</v>
      </c>
      <c r="B37" s="45">
        <v>1977</v>
      </c>
      <c r="C37" s="45" t="s">
        <v>232</v>
      </c>
      <c r="D37" s="45" t="s">
        <v>216</v>
      </c>
      <c r="E37" s="46">
        <v>2003</v>
      </c>
    </row>
    <row r="38" spans="1:5" x14ac:dyDescent="0.45">
      <c r="A38" s="44" t="s">
        <v>233</v>
      </c>
      <c r="B38" s="45">
        <v>1976</v>
      </c>
      <c r="C38" s="45" t="s">
        <v>234</v>
      </c>
      <c r="D38" s="45" t="s">
        <v>216</v>
      </c>
      <c r="E38" s="46">
        <v>2004</v>
      </c>
    </row>
    <row r="39" spans="1:5" x14ac:dyDescent="0.45">
      <c r="A39" s="44" t="s">
        <v>235</v>
      </c>
      <c r="B39" s="45">
        <v>1976</v>
      </c>
      <c r="C39" s="45" t="s">
        <v>236</v>
      </c>
      <c r="D39" s="45" t="s">
        <v>216</v>
      </c>
      <c r="E39" s="46">
        <v>2005</v>
      </c>
    </row>
    <row r="40" spans="1:5" x14ac:dyDescent="0.45">
      <c r="A40" s="44" t="s">
        <v>237</v>
      </c>
      <c r="B40" s="45">
        <v>1976</v>
      </c>
      <c r="C40" s="45" t="s">
        <v>238</v>
      </c>
      <c r="D40" s="45" t="s">
        <v>216</v>
      </c>
      <c r="E40" s="46">
        <v>1226</v>
      </c>
    </row>
    <row r="41" spans="1:5" x14ac:dyDescent="0.45">
      <c r="A41" s="44" t="s">
        <v>239</v>
      </c>
      <c r="B41" s="45">
        <v>1976</v>
      </c>
      <c r="C41" s="45" t="s">
        <v>240</v>
      </c>
      <c r="D41" s="45" t="s">
        <v>216</v>
      </c>
      <c r="E41" s="46">
        <v>1222</v>
      </c>
    </row>
    <row r="42" spans="1:5" x14ac:dyDescent="0.45">
      <c r="A42" s="44" t="s">
        <v>241</v>
      </c>
      <c r="B42" s="45">
        <v>1977</v>
      </c>
      <c r="C42" s="45" t="s">
        <v>242</v>
      </c>
      <c r="D42" s="45" t="s">
        <v>216</v>
      </c>
      <c r="E42" s="46">
        <v>1292</v>
      </c>
    </row>
    <row r="43" spans="1:5" x14ac:dyDescent="0.45">
      <c r="A43" s="44" t="s">
        <v>243</v>
      </c>
      <c r="B43" s="45">
        <v>1977</v>
      </c>
      <c r="C43" s="45" t="s">
        <v>244</v>
      </c>
      <c r="D43" s="45" t="s">
        <v>216</v>
      </c>
      <c r="E43" s="46">
        <v>1221</v>
      </c>
    </row>
    <row r="44" spans="1:5" x14ac:dyDescent="0.45">
      <c r="A44" s="44" t="s">
        <v>245</v>
      </c>
      <c r="B44" s="45">
        <v>1988</v>
      </c>
      <c r="C44" s="45" t="s">
        <v>246</v>
      </c>
      <c r="D44" s="45" t="s">
        <v>216</v>
      </c>
      <c r="E44" s="46">
        <v>1224</v>
      </c>
    </row>
    <row r="45" spans="1:5" x14ac:dyDescent="0.45">
      <c r="A45" s="44" t="s">
        <v>247</v>
      </c>
      <c r="B45" s="45">
        <v>1985</v>
      </c>
      <c r="C45" s="45" t="s">
        <v>248</v>
      </c>
      <c r="D45" s="45" t="s">
        <v>216</v>
      </c>
      <c r="E45" s="46">
        <v>1220</v>
      </c>
    </row>
    <row r="46" spans="1:5" x14ac:dyDescent="0.45">
      <c r="A46" s="44" t="s">
        <v>249</v>
      </c>
      <c r="B46" s="45">
        <v>1977</v>
      </c>
      <c r="C46" s="45" t="s">
        <v>250</v>
      </c>
      <c r="D46" s="45" t="s">
        <v>216</v>
      </c>
      <c r="E46" s="46">
        <v>1227</v>
      </c>
    </row>
    <row r="47" spans="1:5" x14ac:dyDescent="0.45">
      <c r="A47" s="44" t="s">
        <v>251</v>
      </c>
      <c r="B47" s="45">
        <v>1978</v>
      </c>
      <c r="C47" s="45" t="s">
        <v>252</v>
      </c>
      <c r="D47" s="45" t="s">
        <v>216</v>
      </c>
      <c r="E47" s="46">
        <v>1290</v>
      </c>
    </row>
    <row r="48" spans="1:5" x14ac:dyDescent="0.45">
      <c r="A48" s="44" t="s">
        <v>253</v>
      </c>
      <c r="B48" s="45">
        <v>1984</v>
      </c>
      <c r="C48" s="45" t="s">
        <v>254</v>
      </c>
      <c r="D48" s="45" t="s">
        <v>216</v>
      </c>
      <c r="E48" s="46">
        <v>1294</v>
      </c>
    </row>
    <row r="49" spans="1:5" x14ac:dyDescent="0.45">
      <c r="A49" s="44" t="s">
        <v>255</v>
      </c>
      <c r="B49" s="45">
        <v>1985</v>
      </c>
      <c r="C49" s="45" t="s">
        <v>256</v>
      </c>
      <c r="D49" s="45" t="s">
        <v>216</v>
      </c>
      <c r="E49" s="46">
        <v>1293</v>
      </c>
    </row>
    <row r="50" spans="1:5" x14ac:dyDescent="0.45">
      <c r="A50" s="44" t="s">
        <v>257</v>
      </c>
      <c r="B50" s="45">
        <v>1978</v>
      </c>
      <c r="C50" s="45" t="s">
        <v>258</v>
      </c>
      <c r="D50" s="45" t="s">
        <v>216</v>
      </c>
      <c r="E50" s="46">
        <v>1289</v>
      </c>
    </row>
    <row r="51" spans="1:5" x14ac:dyDescent="0.45">
      <c r="A51" s="44" t="s">
        <v>259</v>
      </c>
      <c r="B51" s="45">
        <v>1982</v>
      </c>
      <c r="C51" s="45" t="s">
        <v>260</v>
      </c>
      <c r="D51" s="45" t="s">
        <v>216</v>
      </c>
      <c r="E51" s="46">
        <v>1296</v>
      </c>
    </row>
    <row r="52" spans="1:5" x14ac:dyDescent="0.45">
      <c r="A52" s="44" t="s">
        <v>261</v>
      </c>
      <c r="B52" s="45">
        <v>1977</v>
      </c>
      <c r="C52" s="45" t="s">
        <v>262</v>
      </c>
      <c r="D52" s="45" t="s">
        <v>216</v>
      </c>
      <c r="E52" s="46">
        <v>1225</v>
      </c>
    </row>
    <row r="53" spans="1:5" x14ac:dyDescent="0.45">
      <c r="A53" s="44" t="s">
        <v>263</v>
      </c>
      <c r="B53" s="45">
        <v>1977</v>
      </c>
      <c r="C53" s="45" t="s">
        <v>264</v>
      </c>
      <c r="D53" s="45" t="s">
        <v>216</v>
      </c>
      <c r="E53" s="46">
        <v>1291</v>
      </c>
    </row>
    <row r="54" spans="1:5" x14ac:dyDescent="0.45">
      <c r="A54" s="44" t="s">
        <v>265</v>
      </c>
      <c r="B54" s="45">
        <v>1976</v>
      </c>
      <c r="C54" s="45" t="s">
        <v>266</v>
      </c>
      <c r="D54" s="45" t="s">
        <v>216</v>
      </c>
      <c r="E54" s="46">
        <v>1286</v>
      </c>
    </row>
    <row r="55" spans="1:5" x14ac:dyDescent="0.45">
      <c r="A55" s="44" t="s">
        <v>267</v>
      </c>
      <c r="B55" s="45">
        <v>1987</v>
      </c>
      <c r="C55" s="45" t="s">
        <v>268</v>
      </c>
      <c r="D55" s="45" t="s">
        <v>216</v>
      </c>
      <c r="E55" s="46">
        <v>1297</v>
      </c>
    </row>
    <row r="56" spans="1:5" x14ac:dyDescent="0.45">
      <c r="A56" s="44" t="s">
        <v>269</v>
      </c>
      <c r="B56" s="45">
        <v>1977</v>
      </c>
      <c r="C56" s="45" t="s">
        <v>270</v>
      </c>
      <c r="D56" s="45" t="s">
        <v>216</v>
      </c>
      <c r="E56" s="46">
        <v>1288</v>
      </c>
    </row>
    <row r="57" spans="1:5" x14ac:dyDescent="0.45">
      <c r="A57" s="44" t="s">
        <v>271</v>
      </c>
      <c r="B57" s="45">
        <v>1976</v>
      </c>
      <c r="C57" s="45" t="s">
        <v>272</v>
      </c>
      <c r="D57" s="45" t="s">
        <v>216</v>
      </c>
      <c r="E57" s="46">
        <v>1287</v>
      </c>
    </row>
    <row r="58" spans="1:5" ht="14.65" thickBot="1" x14ac:dyDescent="0.5">
      <c r="A58" s="47" t="s">
        <v>273</v>
      </c>
      <c r="B58" s="48">
        <v>1982</v>
      </c>
      <c r="C58" s="48" t="s">
        <v>274</v>
      </c>
      <c r="D58" s="48" t="s">
        <v>216</v>
      </c>
      <c r="E58" s="49">
        <v>1295</v>
      </c>
    </row>
    <row r="59" spans="1:5" x14ac:dyDescent="0.45">
      <c r="A59" s="50" t="s">
        <v>275</v>
      </c>
      <c r="B59" s="51">
        <v>2017</v>
      </c>
      <c r="C59" s="51" t="s">
        <v>276</v>
      </c>
      <c r="D59" s="51" t="s">
        <v>277</v>
      </c>
      <c r="E59" s="52">
        <v>57257</v>
      </c>
    </row>
    <row r="60" spans="1:5" x14ac:dyDescent="0.45">
      <c r="A60" s="44" t="s">
        <v>278</v>
      </c>
      <c r="B60" s="45">
        <v>2009</v>
      </c>
      <c r="C60" s="45" t="s">
        <v>279</v>
      </c>
      <c r="D60" s="45" t="s">
        <v>277</v>
      </c>
      <c r="E60" s="46">
        <v>24823</v>
      </c>
    </row>
    <row r="61" spans="1:5" x14ac:dyDescent="0.45">
      <c r="A61" s="44" t="s">
        <v>280</v>
      </c>
      <c r="B61" s="45">
        <v>2017</v>
      </c>
      <c r="C61" s="45" t="s">
        <v>281</v>
      </c>
      <c r="D61" s="45" t="s">
        <v>277</v>
      </c>
      <c r="E61" s="46">
        <v>57255</v>
      </c>
    </row>
    <row r="62" spans="1:5" x14ac:dyDescent="0.45">
      <c r="A62" s="45" t="s">
        <v>282</v>
      </c>
      <c r="B62" s="45">
        <v>2018</v>
      </c>
      <c r="C62" s="45" t="s">
        <v>283</v>
      </c>
      <c r="D62" s="45" t="s">
        <v>277</v>
      </c>
      <c r="E62" s="46">
        <v>58566</v>
      </c>
    </row>
    <row r="63" spans="1:5" x14ac:dyDescent="0.45">
      <c r="A63" s="45" t="s">
        <v>284</v>
      </c>
      <c r="B63" s="45">
        <v>2009</v>
      </c>
      <c r="C63" s="45" t="s">
        <v>285</v>
      </c>
      <c r="D63" s="45" t="s">
        <v>277</v>
      </c>
      <c r="E63" s="46">
        <v>24824</v>
      </c>
    </row>
    <row r="64" spans="1:5" x14ac:dyDescent="0.45">
      <c r="A64" s="45">
        <v>63861</v>
      </c>
      <c r="B64" s="45">
        <v>2021</v>
      </c>
      <c r="C64" s="45" t="s">
        <v>286</v>
      </c>
      <c r="D64" s="45" t="s">
        <v>277</v>
      </c>
      <c r="E64" s="46">
        <v>63861</v>
      </c>
    </row>
    <row r="65" spans="1:5" x14ac:dyDescent="0.45">
      <c r="A65" s="45">
        <v>63860</v>
      </c>
      <c r="B65" s="45">
        <v>2021</v>
      </c>
      <c r="C65" s="45" t="s">
        <v>287</v>
      </c>
      <c r="D65" s="45" t="s">
        <v>277</v>
      </c>
      <c r="E65" s="46">
        <v>63860</v>
      </c>
    </row>
    <row r="66" spans="1:5" x14ac:dyDescent="0.45">
      <c r="A66" s="44">
        <v>63946</v>
      </c>
      <c r="B66" s="45">
        <v>2021</v>
      </c>
      <c r="C66" s="45" t="s">
        <v>288</v>
      </c>
      <c r="D66" s="45" t="s">
        <v>277</v>
      </c>
      <c r="E66" s="46">
        <v>63946</v>
      </c>
    </row>
    <row r="67" spans="1:5" x14ac:dyDescent="0.45">
      <c r="A67" s="44">
        <v>63945</v>
      </c>
      <c r="B67" s="45">
        <v>2021</v>
      </c>
      <c r="C67" s="45" t="s">
        <v>289</v>
      </c>
      <c r="D67" s="45" t="s">
        <v>277</v>
      </c>
      <c r="E67" s="46">
        <v>63945</v>
      </c>
    </row>
    <row r="68" spans="1:5" x14ac:dyDescent="0.45">
      <c r="A68" s="44" t="s">
        <v>290</v>
      </c>
      <c r="B68" s="45">
        <v>2021</v>
      </c>
      <c r="C68" s="45" t="s">
        <v>291</v>
      </c>
      <c r="D68" s="45" t="s">
        <v>277</v>
      </c>
      <c r="E68" s="46">
        <v>63791</v>
      </c>
    </row>
    <row r="69" spans="1:5" x14ac:dyDescent="0.45">
      <c r="A69" s="44">
        <v>63983</v>
      </c>
      <c r="B69" s="45">
        <v>2021</v>
      </c>
      <c r="C69" s="45" t="s">
        <v>292</v>
      </c>
      <c r="D69" s="45" t="s">
        <v>277</v>
      </c>
      <c r="E69" s="46">
        <v>63983</v>
      </c>
    </row>
    <row r="70" spans="1:5" x14ac:dyDescent="0.45">
      <c r="A70" s="44">
        <v>64152</v>
      </c>
      <c r="B70" s="45">
        <v>2021</v>
      </c>
      <c r="C70" s="45" t="s">
        <v>293</v>
      </c>
      <c r="D70" s="45" t="s">
        <v>277</v>
      </c>
      <c r="E70" s="46">
        <v>64152</v>
      </c>
    </row>
    <row r="71" spans="1:5" x14ac:dyDescent="0.45">
      <c r="A71" s="44"/>
      <c r="B71" s="45"/>
      <c r="C71" s="45"/>
      <c r="D71" s="45" t="s">
        <v>277</v>
      </c>
      <c r="E71" s="46"/>
    </row>
    <row r="72" spans="1:5" x14ac:dyDescent="0.45">
      <c r="A72" s="44" t="s">
        <v>294</v>
      </c>
      <c r="B72" s="45">
        <v>2021</v>
      </c>
      <c r="C72" s="45" t="s">
        <v>295</v>
      </c>
      <c r="D72" s="45" t="s">
        <v>277</v>
      </c>
      <c r="E72" s="46">
        <v>63792</v>
      </c>
    </row>
    <row r="73" spans="1:5" x14ac:dyDescent="0.45">
      <c r="A73" s="44" t="s">
        <v>296</v>
      </c>
      <c r="B73" s="45">
        <v>2021</v>
      </c>
      <c r="C73" s="45" t="s">
        <v>297</v>
      </c>
      <c r="D73" s="45" t="s">
        <v>277</v>
      </c>
      <c r="E73" s="46">
        <v>63789</v>
      </c>
    </row>
    <row r="74" spans="1:5" x14ac:dyDescent="0.45">
      <c r="A74" s="44" t="s">
        <v>298</v>
      </c>
      <c r="B74" s="45">
        <v>2020</v>
      </c>
      <c r="C74" s="45" t="s">
        <v>299</v>
      </c>
      <c r="D74" s="45" t="s">
        <v>277</v>
      </c>
      <c r="E74" s="46">
        <v>63798</v>
      </c>
    </row>
    <row r="75" spans="1:5" x14ac:dyDescent="0.45">
      <c r="A75" s="44" t="s">
        <v>300</v>
      </c>
      <c r="B75" s="45">
        <v>2021</v>
      </c>
      <c r="C75" s="45" t="s">
        <v>301</v>
      </c>
      <c r="D75" s="45" t="s">
        <v>277</v>
      </c>
      <c r="E75" s="46">
        <v>63787</v>
      </c>
    </row>
    <row r="76" spans="1:5" x14ac:dyDescent="0.45">
      <c r="A76" s="44" t="s">
        <v>302</v>
      </c>
      <c r="B76" s="45">
        <v>2021</v>
      </c>
      <c r="C76" s="45" t="s">
        <v>303</v>
      </c>
      <c r="D76" s="45" t="s">
        <v>277</v>
      </c>
      <c r="E76" s="46">
        <v>63790</v>
      </c>
    </row>
    <row r="77" spans="1:5" x14ac:dyDescent="0.45">
      <c r="A77" s="44" t="s">
        <v>304</v>
      </c>
      <c r="B77" s="45">
        <v>2021</v>
      </c>
      <c r="C77" s="45" t="s">
        <v>305</v>
      </c>
      <c r="D77" s="45" t="s">
        <v>277</v>
      </c>
      <c r="E77" s="46">
        <v>63794</v>
      </c>
    </row>
    <row r="78" spans="1:5" x14ac:dyDescent="0.45">
      <c r="A78" s="44" t="s">
        <v>306</v>
      </c>
      <c r="B78" s="45">
        <v>2020</v>
      </c>
      <c r="C78" s="45" t="s">
        <v>307</v>
      </c>
      <c r="D78" s="45" t="s">
        <v>277</v>
      </c>
      <c r="E78" s="46">
        <v>63788</v>
      </c>
    </row>
    <row r="79" spans="1:5" x14ac:dyDescent="0.45">
      <c r="A79" s="44"/>
      <c r="B79" s="45"/>
      <c r="C79" s="45"/>
      <c r="D79" s="45" t="s">
        <v>277</v>
      </c>
      <c r="E79" s="46"/>
    </row>
    <row r="80" spans="1:5" x14ac:dyDescent="0.45">
      <c r="A80" s="44" t="s">
        <v>308</v>
      </c>
      <c r="B80" s="45">
        <v>2020</v>
      </c>
      <c r="C80" s="45" t="s">
        <v>309</v>
      </c>
      <c r="D80" s="45" t="s">
        <v>277</v>
      </c>
      <c r="E80" s="46">
        <v>63786</v>
      </c>
    </row>
    <row r="81" spans="1:5" x14ac:dyDescent="0.45">
      <c r="A81" s="44" t="s">
        <v>310</v>
      </c>
      <c r="B81" s="45">
        <v>2020</v>
      </c>
      <c r="C81" s="45" t="s">
        <v>311</v>
      </c>
      <c r="D81" s="45" t="s">
        <v>277</v>
      </c>
      <c r="E81" s="46">
        <v>63793</v>
      </c>
    </row>
    <row r="82" spans="1:5" x14ac:dyDescent="0.45">
      <c r="A82" s="44" t="s">
        <v>312</v>
      </c>
      <c r="B82" s="45">
        <v>2021</v>
      </c>
      <c r="C82" s="45" t="s">
        <v>313</v>
      </c>
      <c r="D82" s="45" t="s">
        <v>277</v>
      </c>
      <c r="E82" s="46">
        <v>63785</v>
      </c>
    </row>
    <row r="83" spans="1:5" x14ac:dyDescent="0.45">
      <c r="A83" s="44" t="s">
        <v>314</v>
      </c>
      <c r="B83" s="45">
        <v>2020</v>
      </c>
      <c r="C83" s="45" t="s">
        <v>315</v>
      </c>
      <c r="D83" s="45" t="s">
        <v>277</v>
      </c>
      <c r="E83" s="46">
        <v>63797</v>
      </c>
    </row>
    <row r="84" spans="1:5" x14ac:dyDescent="0.45">
      <c r="A84" s="44" t="s">
        <v>316</v>
      </c>
      <c r="B84" s="45">
        <v>2021</v>
      </c>
      <c r="C84" s="45" t="s">
        <v>317</v>
      </c>
      <c r="D84" s="45" t="s">
        <v>277</v>
      </c>
      <c r="E84" s="46">
        <v>63784</v>
      </c>
    </row>
    <row r="85" spans="1:5" x14ac:dyDescent="0.45">
      <c r="A85" s="44" t="s">
        <v>318</v>
      </c>
      <c r="B85" s="45">
        <v>2020</v>
      </c>
      <c r="C85" s="45" t="s">
        <v>319</v>
      </c>
      <c r="D85" s="45" t="s">
        <v>277</v>
      </c>
      <c r="E85" s="46">
        <v>63795</v>
      </c>
    </row>
    <row r="86" spans="1:5" ht="14.65" thickBot="1" x14ac:dyDescent="0.5">
      <c r="A86" s="47" t="s">
        <v>320</v>
      </c>
      <c r="B86" s="48">
        <v>2019</v>
      </c>
      <c r="C86" s="48" t="s">
        <v>321</v>
      </c>
      <c r="D86" s="48" t="s">
        <v>277</v>
      </c>
      <c r="E86" s="49">
        <v>63796</v>
      </c>
    </row>
    <row r="87" spans="1:5" x14ac:dyDescent="0.45">
      <c r="A87" s="50" t="s">
        <v>322</v>
      </c>
      <c r="B87" s="51">
        <v>1973</v>
      </c>
      <c r="C87" s="51" t="s">
        <v>323</v>
      </c>
      <c r="D87" s="51"/>
      <c r="E87" s="52">
        <v>1236</v>
      </c>
    </row>
    <row r="88" spans="1:5" x14ac:dyDescent="0.45">
      <c r="A88" s="44" t="s">
        <v>324</v>
      </c>
      <c r="B88" s="45">
        <v>1978</v>
      </c>
      <c r="C88" s="45" t="s">
        <v>325</v>
      </c>
      <c r="D88" s="45"/>
      <c r="E88" s="46">
        <v>1230</v>
      </c>
    </row>
    <row r="89" spans="1:5" x14ac:dyDescent="0.45">
      <c r="A89" s="44" t="s">
        <v>326</v>
      </c>
      <c r="B89" s="45">
        <v>1986</v>
      </c>
      <c r="C89" s="45" t="s">
        <v>327</v>
      </c>
      <c r="D89" s="45"/>
      <c r="E89" s="46">
        <v>4406</v>
      </c>
    </row>
    <row r="90" spans="1:5" x14ac:dyDescent="0.45">
      <c r="A90" s="44" t="s">
        <v>328</v>
      </c>
      <c r="B90" s="45">
        <v>1977</v>
      </c>
      <c r="C90" s="45" t="s">
        <v>329</v>
      </c>
      <c r="D90" s="45"/>
      <c r="E90" s="46">
        <v>1201</v>
      </c>
    </row>
    <row r="91" spans="1:5" x14ac:dyDescent="0.45">
      <c r="A91" s="44" t="s">
        <v>330</v>
      </c>
      <c r="B91" s="45">
        <v>1981</v>
      </c>
      <c r="C91" s="45" t="s">
        <v>331</v>
      </c>
      <c r="D91" s="45"/>
      <c r="E91" s="46">
        <v>1256</v>
      </c>
    </row>
    <row r="92" spans="1:5" x14ac:dyDescent="0.45">
      <c r="A92" s="44" t="s">
        <v>332</v>
      </c>
      <c r="B92" s="45">
        <v>1972</v>
      </c>
      <c r="C92" s="45" t="s">
        <v>333</v>
      </c>
      <c r="D92" s="45"/>
      <c r="E92" s="46">
        <v>1203</v>
      </c>
    </row>
    <row r="93" spans="1:5" x14ac:dyDescent="0.45">
      <c r="A93" s="44" t="s">
        <v>334</v>
      </c>
      <c r="B93" s="45">
        <v>1975</v>
      </c>
      <c r="C93" s="45" t="s">
        <v>335</v>
      </c>
      <c r="D93" s="45"/>
      <c r="E93" s="46">
        <v>1255</v>
      </c>
    </row>
    <row r="94" spans="1:5" x14ac:dyDescent="0.45">
      <c r="A94" s="44" t="s">
        <v>336</v>
      </c>
      <c r="B94" s="45">
        <v>1966</v>
      </c>
      <c r="C94" s="45" t="s">
        <v>337</v>
      </c>
      <c r="D94" s="45"/>
      <c r="E94" s="46">
        <v>1275</v>
      </c>
    </row>
    <row r="95" spans="1:5" x14ac:dyDescent="0.45">
      <c r="A95" s="44" t="s">
        <v>338</v>
      </c>
      <c r="B95" s="45">
        <v>1981</v>
      </c>
      <c r="C95" s="45" t="s">
        <v>339</v>
      </c>
      <c r="D95" s="45"/>
      <c r="E95" s="46">
        <v>1231</v>
      </c>
    </row>
    <row r="96" spans="1:5" x14ac:dyDescent="0.45">
      <c r="A96" s="44" t="s">
        <v>340</v>
      </c>
      <c r="B96" s="45">
        <v>1975</v>
      </c>
      <c r="C96" s="45" t="s">
        <v>341</v>
      </c>
      <c r="D96" s="45"/>
      <c r="E96" s="46">
        <v>1232</v>
      </c>
    </row>
    <row r="97" spans="1:5" x14ac:dyDescent="0.45">
      <c r="A97" s="44" t="s">
        <v>342</v>
      </c>
      <c r="B97" s="45">
        <v>1971</v>
      </c>
      <c r="C97" s="45" t="s">
        <v>343</v>
      </c>
      <c r="D97" s="45"/>
      <c r="E97" s="46">
        <v>1205</v>
      </c>
    </row>
    <row r="98" spans="1:5" x14ac:dyDescent="0.45">
      <c r="A98" s="44" t="s">
        <v>344</v>
      </c>
      <c r="B98" s="45">
        <v>1966</v>
      </c>
      <c r="C98" s="45" t="s">
        <v>345</v>
      </c>
      <c r="D98" s="45"/>
      <c r="E98" s="46">
        <v>1276</v>
      </c>
    </row>
    <row r="99" spans="1:5" x14ac:dyDescent="0.45">
      <c r="A99" s="44" t="s">
        <v>346</v>
      </c>
      <c r="B99" s="45">
        <v>1975</v>
      </c>
      <c r="C99" s="45" t="s">
        <v>347</v>
      </c>
      <c r="D99" s="45"/>
      <c r="E99" s="46">
        <v>1237</v>
      </c>
    </row>
    <row r="100" spans="1:5" x14ac:dyDescent="0.45">
      <c r="A100" s="44" t="s">
        <v>348</v>
      </c>
      <c r="B100" s="45">
        <v>1980</v>
      </c>
      <c r="C100" s="45" t="s">
        <v>349</v>
      </c>
      <c r="D100" s="45"/>
      <c r="E100" s="46">
        <v>1216</v>
      </c>
    </row>
    <row r="101" spans="1:5" x14ac:dyDescent="0.45">
      <c r="A101" s="44" t="s">
        <v>350</v>
      </c>
      <c r="B101" s="45">
        <v>1982</v>
      </c>
      <c r="C101" s="45" t="s">
        <v>351</v>
      </c>
      <c r="D101" s="45"/>
      <c r="E101" s="46">
        <v>1235</v>
      </c>
    </row>
    <row r="102" spans="1:5" x14ac:dyDescent="0.45">
      <c r="A102" s="44" t="s">
        <v>352</v>
      </c>
      <c r="B102" s="45">
        <v>1973</v>
      </c>
      <c r="C102" s="45" t="s">
        <v>353</v>
      </c>
      <c r="D102" s="45"/>
      <c r="E102" s="46">
        <v>1233</v>
      </c>
    </row>
    <row r="103" spans="1:5" x14ac:dyDescent="0.45">
      <c r="A103" s="44" t="s">
        <v>354</v>
      </c>
      <c r="B103" s="45">
        <v>1967</v>
      </c>
      <c r="C103" s="45" t="s">
        <v>355</v>
      </c>
      <c r="D103" s="45"/>
      <c r="E103" s="46">
        <v>1241</v>
      </c>
    </row>
    <row r="104" spans="1:5" x14ac:dyDescent="0.45">
      <c r="A104" s="44" t="s">
        <v>356</v>
      </c>
      <c r="B104" s="45">
        <v>1971</v>
      </c>
      <c r="C104" s="45" t="s">
        <v>357</v>
      </c>
      <c r="D104" s="45"/>
      <c r="E104" s="46">
        <v>1239</v>
      </c>
    </row>
    <row r="105" spans="1:5" x14ac:dyDescent="0.45">
      <c r="A105" s="44" t="s">
        <v>358</v>
      </c>
      <c r="B105" s="45">
        <v>1966</v>
      </c>
      <c r="C105" s="45" t="s">
        <v>359</v>
      </c>
      <c r="D105" s="45"/>
      <c r="E105" s="46">
        <v>1212</v>
      </c>
    </row>
    <row r="106" spans="1:5" x14ac:dyDescent="0.45">
      <c r="A106" s="44" t="s">
        <v>360</v>
      </c>
      <c r="B106" s="45">
        <v>1978</v>
      </c>
      <c r="C106" s="45" t="s">
        <v>361</v>
      </c>
      <c r="D106" s="45"/>
      <c r="E106" s="46">
        <v>1244</v>
      </c>
    </row>
    <row r="107" spans="1:5" x14ac:dyDescent="0.45">
      <c r="A107" s="44" t="s">
        <v>362</v>
      </c>
      <c r="B107" s="45">
        <v>1972</v>
      </c>
      <c r="C107" s="45" t="s">
        <v>363</v>
      </c>
      <c r="D107" s="45"/>
      <c r="E107" s="46">
        <v>1247</v>
      </c>
    </row>
    <row r="108" spans="1:5" x14ac:dyDescent="0.45">
      <c r="A108" s="44" t="s">
        <v>364</v>
      </c>
      <c r="B108" s="45">
        <v>1970</v>
      </c>
      <c r="C108" s="45" t="s">
        <v>365</v>
      </c>
      <c r="D108" s="45"/>
      <c r="E108" s="46">
        <v>1246</v>
      </c>
    </row>
    <row r="109" spans="1:5" x14ac:dyDescent="0.45">
      <c r="A109" s="44" t="s">
        <v>366</v>
      </c>
      <c r="B109" s="45">
        <v>1976</v>
      </c>
      <c r="C109" s="45" t="s">
        <v>367</v>
      </c>
      <c r="D109" s="45"/>
      <c r="E109" s="46">
        <v>1210</v>
      </c>
    </row>
    <row r="110" spans="1:5" x14ac:dyDescent="0.45">
      <c r="A110" s="44" t="s">
        <v>368</v>
      </c>
      <c r="B110" s="45">
        <v>1979</v>
      </c>
      <c r="C110" s="45" t="s">
        <v>369</v>
      </c>
      <c r="D110" s="45"/>
      <c r="E110" s="46">
        <v>1254</v>
      </c>
    </row>
    <row r="111" spans="1:5" x14ac:dyDescent="0.45">
      <c r="A111" s="44" t="s">
        <v>370</v>
      </c>
      <c r="B111" s="45">
        <v>1985</v>
      </c>
      <c r="C111" s="45" t="s">
        <v>371</v>
      </c>
      <c r="D111" s="45"/>
      <c r="E111" s="46">
        <v>1202</v>
      </c>
    </row>
    <row r="112" spans="1:5" x14ac:dyDescent="0.45">
      <c r="A112" s="44" t="s">
        <v>372</v>
      </c>
      <c r="B112" s="45">
        <v>1989</v>
      </c>
      <c r="C112" s="45" t="s">
        <v>373</v>
      </c>
      <c r="D112" s="45"/>
      <c r="E112" s="46">
        <v>1281</v>
      </c>
    </row>
    <row r="113" spans="1:5" x14ac:dyDescent="0.45">
      <c r="A113" s="44" t="s">
        <v>374</v>
      </c>
      <c r="B113" s="45">
        <v>1969</v>
      </c>
      <c r="C113" s="45" t="s">
        <v>375</v>
      </c>
      <c r="D113" s="45"/>
      <c r="E113" s="46">
        <v>1257</v>
      </c>
    </row>
    <row r="114" spans="1:5" x14ac:dyDescent="0.45">
      <c r="A114" s="44" t="s">
        <v>376</v>
      </c>
      <c r="B114" s="45">
        <v>1965</v>
      </c>
      <c r="C114" s="45" t="s">
        <v>377</v>
      </c>
      <c r="D114" s="45"/>
      <c r="E114" s="46">
        <v>1248</v>
      </c>
    </row>
    <row r="115" spans="1:5" x14ac:dyDescent="0.45">
      <c r="A115" s="44" t="s">
        <v>378</v>
      </c>
      <c r="B115" s="45">
        <v>1967</v>
      </c>
      <c r="C115" s="45" t="s">
        <v>379</v>
      </c>
      <c r="D115" s="45"/>
      <c r="E115" s="46">
        <v>1252</v>
      </c>
    </row>
    <row r="116" spans="1:5" x14ac:dyDescent="0.45">
      <c r="A116" s="44" t="s">
        <v>380</v>
      </c>
      <c r="B116" s="45">
        <v>1975</v>
      </c>
      <c r="C116" s="45" t="s">
        <v>381</v>
      </c>
      <c r="D116" s="45"/>
      <c r="E116" s="46">
        <v>1200</v>
      </c>
    </row>
    <row r="117" spans="1:5" ht="14.65" thickBot="1" x14ac:dyDescent="0.5">
      <c r="A117" s="47" t="s">
        <v>382</v>
      </c>
      <c r="B117" s="48">
        <v>1966</v>
      </c>
      <c r="C117" s="48" t="s">
        <v>383</v>
      </c>
      <c r="D117" s="48"/>
      <c r="E117" s="49">
        <v>1273</v>
      </c>
    </row>
    <row r="118" spans="1:5" ht="32.25" customHeight="1" x14ac:dyDescent="0.45">
      <c r="A118" s="50" t="s">
        <v>384</v>
      </c>
      <c r="B118" s="51">
        <v>2009</v>
      </c>
      <c r="C118" s="51" t="s">
        <v>385</v>
      </c>
      <c r="D118" s="53" t="s">
        <v>386</v>
      </c>
      <c r="E118" s="52">
        <v>25685</v>
      </c>
    </row>
    <row r="119" spans="1:5" ht="34.5" customHeight="1" x14ac:dyDescent="0.45">
      <c r="A119" s="44" t="s">
        <v>387</v>
      </c>
      <c r="B119" s="55">
        <v>1979</v>
      </c>
      <c r="C119" s="55" t="s">
        <v>388</v>
      </c>
      <c r="D119" s="56" t="s">
        <v>389</v>
      </c>
      <c r="E119" s="46">
        <v>7192</v>
      </c>
    </row>
    <row r="120" spans="1:5" ht="30" customHeight="1" x14ac:dyDescent="0.45">
      <c r="A120" s="44" t="s">
        <v>390</v>
      </c>
      <c r="B120" s="55">
        <v>1983</v>
      </c>
      <c r="C120" s="55" t="s">
        <v>391</v>
      </c>
      <c r="D120" s="56" t="s">
        <v>392</v>
      </c>
      <c r="E120" s="46">
        <v>7194</v>
      </c>
    </row>
    <row r="121" spans="1:5" ht="19.5" x14ac:dyDescent="0.45">
      <c r="A121" s="44" t="s">
        <v>393</v>
      </c>
      <c r="B121" s="55">
        <v>1979</v>
      </c>
      <c r="C121" s="55" t="s">
        <v>394</v>
      </c>
      <c r="D121" s="56" t="s">
        <v>395</v>
      </c>
      <c r="E121" s="46">
        <v>7190</v>
      </c>
    </row>
    <row r="122" spans="1:5" ht="48" customHeight="1" x14ac:dyDescent="0.45">
      <c r="A122" s="44" t="s">
        <v>396</v>
      </c>
      <c r="B122" s="55">
        <v>1971</v>
      </c>
      <c r="C122" s="55" t="s">
        <v>397</v>
      </c>
      <c r="D122" s="56" t="s">
        <v>398</v>
      </c>
      <c r="E122" s="46">
        <v>7172</v>
      </c>
    </row>
    <row r="123" spans="1:5" ht="58.9" customHeight="1" thickBot="1" x14ac:dyDescent="0.5">
      <c r="A123" s="47" t="s">
        <v>399</v>
      </c>
      <c r="B123" s="48">
        <v>2007</v>
      </c>
      <c r="C123" s="48" t="s">
        <v>400</v>
      </c>
      <c r="D123" s="54" t="s">
        <v>401</v>
      </c>
      <c r="E123" s="49">
        <v>21046</v>
      </c>
    </row>
    <row r="124" spans="1:5" ht="53.25" customHeight="1" x14ac:dyDescent="0.45">
      <c r="A124" s="57" t="s">
        <v>402</v>
      </c>
      <c r="B124" s="55"/>
      <c r="C124" s="55"/>
      <c r="D124" s="55"/>
      <c r="E124" s="55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Põhjavee kogused 2020</vt:lpstr>
      <vt:lpstr>Tartu linna ÜVVK 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Mandel - INFRAGATE</dc:creator>
  <cp:lastModifiedBy>Anni Mandel - INFRAGATE</cp:lastModifiedBy>
  <dcterms:created xsi:type="dcterms:W3CDTF">2021-05-14T06:41:09Z</dcterms:created>
  <dcterms:modified xsi:type="dcterms:W3CDTF">2021-10-18T07:47:09Z</dcterms:modified>
</cp:coreProperties>
</file>